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codeName="ThisWorkbook"/>
  <xr:revisionPtr revIDLastSave="184" documentId="8_{D911AB4B-14EC-0B4D-BD06-DF9505D2D189}" xr6:coauthVersionLast="45" xr6:coauthVersionMax="45" xr10:uidLastSave="{3722DAFA-5325-4D5F-B4D0-66EE509330F6}"/>
  <workbookProtection workbookAlgorithmName="SHA-512" workbookHashValue="oT4XmlokOTFYWvbdZKQaXILgN67Fq2wWQGnMPgYTEUwzM+X7lX7mdlKgd5HjWiKolDsfdmiD7Y//q5Ez7FcPAQ==" workbookSaltValue="ihjwbIUViQnQnqziRXNu8w==" workbookSpinCount="100000" lockStructure="1"/>
  <bookViews>
    <workbookView xWindow="10" yWindow="0" windowWidth="19180" windowHeight="10200" tabRatio="756" activeTab="2" xr2:uid="{00000000-000D-0000-FFFF-FFFF00000000}"/>
  </bookViews>
  <sheets>
    <sheet name="Introduction" sheetId="15" r:id="rId1"/>
    <sheet name="1. Capability Input" sheetId="12" r:id="rId2"/>
    <sheet name="2. Summary Results" sheetId="3" r:id="rId3"/>
    <sheet name="!Calc" sheetId="14" state="hidden" r:id="rId4"/>
  </sheets>
  <definedNames>
    <definedName name="FifthLayer">OFFSET(#REF!,0,0,1,#REF!)</definedName>
    <definedName name="FirstLayer">OFFSET(#REF!,0,0,1,#REF!)</definedName>
    <definedName name="FourthLayer">OFFSET(#REF!,0,0,1,#REF!)</definedName>
    <definedName name="myItem">OFFSET(myItemList,0,0,COUNTA(myItemList),1)</definedName>
    <definedName name="Percentage">OFFSET(#REF!,0,0,1,#REF!)</definedName>
    <definedName name="PercentComplete">PercentCompleteBeyond*PeriodInPlan</definedName>
    <definedName name="SecondLayer">OFFSET(#REF!,0,0,1,#REF!)</definedName>
    <definedName name="SixthLayer">OFFSET(#REF!,0,0,1,#REF!)</definedName>
    <definedName name="ThirdLayer">OFFSET(#REF!,0,0,1,#REF!)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4" l="1"/>
  <c r="G18" i="14"/>
  <c r="H18" i="14"/>
  <c r="I18" i="14"/>
  <c r="J18" i="14"/>
  <c r="K18" i="14"/>
  <c r="L18" i="14"/>
  <c r="M18" i="14"/>
  <c r="N18" i="14"/>
  <c r="F17" i="14"/>
  <c r="G17" i="14"/>
  <c r="H17" i="14"/>
  <c r="H21" i="14" s="1"/>
  <c r="I17" i="14"/>
  <c r="J17" i="14"/>
  <c r="K17" i="14"/>
  <c r="L17" i="14"/>
  <c r="M17" i="14"/>
  <c r="N17" i="14"/>
  <c r="F16" i="14"/>
  <c r="G16" i="14"/>
  <c r="H16" i="14"/>
  <c r="I16" i="14"/>
  <c r="J16" i="14"/>
  <c r="K16" i="14"/>
  <c r="L16" i="14"/>
  <c r="M16" i="14"/>
  <c r="N16" i="14"/>
  <c r="F15" i="14"/>
  <c r="F21" i="14" s="1"/>
  <c r="G15" i="14"/>
  <c r="H15" i="14"/>
  <c r="I15" i="14"/>
  <c r="J15" i="14"/>
  <c r="J21" i="14" s="1"/>
  <c r="K15" i="14"/>
  <c r="L15" i="14"/>
  <c r="M15" i="14"/>
  <c r="N15" i="14"/>
  <c r="N21" i="14" s="1"/>
  <c r="F14" i="14"/>
  <c r="G14" i="14"/>
  <c r="H14" i="14"/>
  <c r="I14" i="14"/>
  <c r="J14" i="14"/>
  <c r="K14" i="14"/>
  <c r="L14" i="14"/>
  <c r="M14" i="14"/>
  <c r="N14" i="14"/>
  <c r="F13" i="14"/>
  <c r="G13" i="14"/>
  <c r="H13" i="14"/>
  <c r="I13" i="14"/>
  <c r="J13" i="14"/>
  <c r="K13" i="14"/>
  <c r="L13" i="14"/>
  <c r="M13" i="14"/>
  <c r="N13" i="14"/>
  <c r="F12" i="14"/>
  <c r="G12" i="14"/>
  <c r="H12" i="14"/>
  <c r="I12" i="14"/>
  <c r="J12" i="14"/>
  <c r="K12" i="14"/>
  <c r="K20" i="14" s="1"/>
  <c r="L12" i="14"/>
  <c r="M12" i="14"/>
  <c r="N12" i="14"/>
  <c r="F11" i="14"/>
  <c r="F20" i="14" s="1"/>
  <c r="G11" i="14"/>
  <c r="H11" i="14"/>
  <c r="I11" i="14"/>
  <c r="J11" i="14"/>
  <c r="J20" i="14" s="1"/>
  <c r="K11" i="14"/>
  <c r="L11" i="14"/>
  <c r="M11" i="14"/>
  <c r="N11" i="14"/>
  <c r="N20" i="14" s="1"/>
  <c r="F10" i="14"/>
  <c r="G10" i="14"/>
  <c r="H10" i="14"/>
  <c r="I10" i="14"/>
  <c r="J10" i="14"/>
  <c r="K10" i="14"/>
  <c r="L10" i="14"/>
  <c r="M10" i="14"/>
  <c r="N10" i="14"/>
  <c r="F9" i="14"/>
  <c r="G9" i="14"/>
  <c r="H9" i="14"/>
  <c r="I9" i="14"/>
  <c r="J9" i="14"/>
  <c r="K9" i="14"/>
  <c r="L9" i="14"/>
  <c r="M9" i="14"/>
  <c r="N9" i="14"/>
  <c r="F8" i="14"/>
  <c r="G8" i="14"/>
  <c r="H8" i="14"/>
  <c r="I8" i="14"/>
  <c r="J8" i="14"/>
  <c r="K8" i="14"/>
  <c r="L8" i="14"/>
  <c r="M8" i="14"/>
  <c r="N8" i="14"/>
  <c r="E8" i="14"/>
  <c r="E9" i="14"/>
  <c r="E10" i="14"/>
  <c r="E11" i="14"/>
  <c r="E13" i="14"/>
  <c r="E15" i="14"/>
  <c r="E16" i="14"/>
  <c r="E17" i="14"/>
  <c r="F7" i="14"/>
  <c r="G7" i="14"/>
  <c r="H7" i="14"/>
  <c r="I7" i="14"/>
  <c r="J7" i="14"/>
  <c r="J19" i="14" s="1"/>
  <c r="K7" i="14"/>
  <c r="L7" i="14"/>
  <c r="M7" i="14"/>
  <c r="N7" i="14"/>
  <c r="N19" i="14" s="1"/>
  <c r="E7" i="14"/>
  <c r="E19" i="14" l="1"/>
  <c r="F19" i="14"/>
  <c r="F22" i="14" s="1"/>
  <c r="N22" i="14"/>
  <c r="J22" i="14"/>
  <c r="G20" i="14"/>
  <c r="E21" i="14"/>
  <c r="E20" i="14"/>
  <c r="L19" i="14"/>
  <c r="K21" i="14"/>
  <c r="G21" i="14"/>
  <c r="L21" i="14"/>
  <c r="M21" i="14"/>
  <c r="I21" i="14"/>
  <c r="L20" i="14"/>
  <c r="H20" i="14"/>
  <c r="M20" i="14"/>
  <c r="I20" i="14"/>
  <c r="K19" i="14"/>
  <c r="G19" i="14"/>
  <c r="I19" i="14"/>
  <c r="M19" i="14"/>
  <c r="H19" i="14"/>
  <c r="K22" i="14" l="1"/>
  <c r="L22" i="14"/>
  <c r="H22" i="14"/>
  <c r="M22" i="14"/>
  <c r="I22" i="14"/>
  <c r="G22" i="14"/>
  <c r="E22" i="14"/>
  <c r="O21" i="14"/>
  <c r="P21" i="14" s="1"/>
  <c r="O20" i="14"/>
  <c r="O19" i="14"/>
  <c r="E24" i="14" l="1"/>
  <c r="R4" i="14" s="1"/>
  <c r="R3" i="14" s="1"/>
  <c r="S2" i="14"/>
  <c r="B26" i="3" s="1"/>
  <c r="P20" i="14"/>
  <c r="P19" i="14"/>
</calcChain>
</file>

<file path=xl/sharedStrings.xml><?xml version="1.0" encoding="utf-8"?>
<sst xmlns="http://schemas.openxmlformats.org/spreadsheetml/2006/main" count="237" uniqueCount="85">
  <si>
    <t>Service Desk</t>
  </si>
  <si>
    <t>Incident Management</t>
  </si>
  <si>
    <t>Pr</t>
  </si>
  <si>
    <t>Pe</t>
  </si>
  <si>
    <t>Te</t>
  </si>
  <si>
    <t>Problem Management</t>
  </si>
  <si>
    <t>Change Management</t>
  </si>
  <si>
    <t>Configuration Management</t>
  </si>
  <si>
    <t>Release Management</t>
  </si>
  <si>
    <t>Availability Management</t>
  </si>
  <si>
    <t>Service Level Management</t>
  </si>
  <si>
    <t>Capacity Management</t>
  </si>
  <si>
    <t>Service Continuity Management</t>
  </si>
  <si>
    <t xml:space="preserve">Service Desk </t>
  </si>
  <si>
    <t>1 - Strongly disagree</t>
  </si>
  <si>
    <t>2 - Disagree</t>
  </si>
  <si>
    <t>3 - Unsure / Neither agree nor disagree</t>
  </si>
  <si>
    <t>4 - Agree</t>
  </si>
  <si>
    <t>5 - Strongly Agree</t>
  </si>
  <si>
    <t xml:space="preserve">Assess present level of maturity across core systems management disciplines. </t>
  </si>
  <si>
    <t>The discipline has the support of an executive sponsor who demonstrates active support for associated processes.</t>
  </si>
  <si>
    <t>The process has clearly defined, suitable, and assigned ownership.</t>
  </si>
  <si>
    <t>Interested stakeholders have been and continue to be involved in the design and use of the process.</t>
  </si>
  <si>
    <t>Relevant staff have received formal, adequate, and verified training on this discipline.</t>
  </si>
  <si>
    <t>Processes relevant to the discipline are clearly documented, accessibly published, and enforced.</t>
  </si>
  <si>
    <t>Processes relevant to the discipline are integrated with complementary processes and tools.</t>
  </si>
  <si>
    <t>Processes are formally reviewed per an established schedule for continued applicability and optimization opportunities.</t>
  </si>
  <si>
    <t>A standard, enforced toolset is in place to facilitate relevant processes.</t>
  </si>
  <si>
    <t>Processes are tied to relevant key performance indicators (KPIs)</t>
  </si>
  <si>
    <t>Toolset includes a top-down dashboard for at a glance analysis.</t>
  </si>
  <si>
    <t>Redundancies in technological capabilities have been identified and removed or justified.</t>
  </si>
  <si>
    <t>Systems Management Process Capability Assessment</t>
  </si>
  <si>
    <t>Candidate processes have been automated.</t>
  </si>
  <si>
    <t>People</t>
  </si>
  <si>
    <t>Processes</t>
  </si>
  <si>
    <t>Technology</t>
  </si>
  <si>
    <t>Overall</t>
  </si>
  <si>
    <t>Tech</t>
  </si>
  <si>
    <t>Process</t>
  </si>
  <si>
    <t>People / Process / Technology Score</t>
  </si>
  <si>
    <t>Availability Management Recommendation</t>
  </si>
  <si>
    <t>Incident Management Recommendation</t>
  </si>
  <si>
    <t>Configuration Management Recommendation</t>
  </si>
  <si>
    <t>Change Management Recommendation</t>
  </si>
  <si>
    <t>Release Management Recommendation</t>
  </si>
  <si>
    <t>Capacity Management Recommendation</t>
  </si>
  <si>
    <t>Service Desk Recommendation</t>
  </si>
  <si>
    <t>Problem Management recommendation</t>
  </si>
  <si>
    <t>Consider re-examining service level agreements with core stakeholders on a regular basis. Account for business objectives and hold monthly meetings with representatives of each business area to review achievements and discuss issue and annually review documents for continued relevance.</t>
  </si>
  <si>
    <t>Perform regular, comprehensive risk analysis exercises on a regular basis ands after any significant system change. Clarify your IT business continuity strategy and ensure that objectives can be met and remain relevant.</t>
  </si>
  <si>
    <t>0 - Nonexistent</t>
  </si>
  <si>
    <t>Availability Mgmt</t>
  </si>
  <si>
    <t>Incident Mgmt</t>
  </si>
  <si>
    <t>Problem Mgmt</t>
  </si>
  <si>
    <t>Config Mgmt</t>
  </si>
  <si>
    <t>Change Mgmt</t>
  </si>
  <si>
    <t>Release Mgmt</t>
  </si>
  <si>
    <t>Service Level Mgmt</t>
  </si>
  <si>
    <t>Capacity Mgmt</t>
  </si>
  <si>
    <t>Service Continuity Mgmt</t>
  </si>
  <si>
    <t>Interested stakeholders have been, and continue to be, involved in the design and use of the process.</t>
  </si>
  <si>
    <t>Processes are tied to relevant key performance indicators (KPIs).</t>
  </si>
  <si>
    <t>Toolset includes a top-down dashboard for at-a-glance analysis.</t>
  </si>
  <si>
    <t>Document Owner</t>
  </si>
  <si>
    <t>Date completed</t>
  </si>
  <si>
    <t>Date 1</t>
  </si>
  <si>
    <t>Date 2</t>
  </si>
  <si>
    <t>Date 3</t>
  </si>
  <si>
    <t>WHO</t>
  </si>
  <si>
    <t>WHY</t>
  </si>
  <si>
    <t>WHAT</t>
  </si>
  <si>
    <t>START</t>
  </si>
  <si>
    <t>For acceptable use of this tool, refer to Radar and Info-Tech's Terms of Use. These documents are intended to supply general information only, not specific professional or personal advice, and are not intended to be used as a substitute for any kind of professional advice. Use this document either in whole or in part as a basis and guide for document creation. Follow the guide on the next sheet.</t>
  </si>
  <si>
    <t>For stakeholders with responsibility for the IT operations.</t>
  </si>
  <si>
    <t>Systems management is in important part of keeping a stable platform. A stable platform provides the base for internal customer satisfaction and also one of the cornerstones for productivity in the organization.</t>
  </si>
  <si>
    <t>Tab 1. Capability Input
Tab 2. Summary Results</t>
  </si>
  <si>
    <t xml:space="preserve">Identify systems management disciplines that are falling short of providing your productive platform.
This tool's assessment uses the following scoring legend on the input tab: 
5 - Strongly Agree
4 - Agree
3 - Unsure / Neither
2 - Disagree
1 - Strongly disagree
0 - Nonexistent	</t>
  </si>
  <si>
    <t>Overall Score</t>
  </si>
  <si>
    <t>Capability Scores</t>
  </si>
  <si>
    <t>Detailed Score</t>
  </si>
  <si>
    <r>
      <t>IMPORTANT!  Try not to focus you efforts on tools or technology over people and processes where they're equal or close to each other.</t>
    </r>
    <r>
      <rPr>
        <sz val="11"/>
        <color rgb="FF000000"/>
        <rFont val="Calibri"/>
        <family val="2"/>
      </rPr>
      <t xml:space="preserve"> </t>
    </r>
  </si>
  <si>
    <t xml:space="preserve">Assess the organization's present level of maturity across core systems management disciplines.
1. For each management discipline listed in the column headers, evaluate capabilities using the criteria in the far-left column. 
2. Review capabilities using a scale from 0 - Nonexistent to 5 - Strongly Agree.
3. Review the results on the Summary Results tab.
</t>
  </si>
  <si>
    <t>Systems Management Capability Assessment</t>
  </si>
  <si>
    <t>Systems Management Capability Assessment Tool</t>
  </si>
  <si>
    <t>Review the results to identify those systems management disciplines that are falling short of requirements. 
The People / Process / Technology Score (below)  identifies at a high level areas of organizational weakness. Use the outputs to develop a prioritization strategy. 
The Detailed chart (bottom) breaks down capabilities by discipline and by people, process, and technology. The grey line marks the overall score each category.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</si>
</sst>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venir Next Regular"/>
    </font>
    <font>
      <b/>
      <sz val="18"/>
      <name val="Avenir Next Regular"/>
    </font>
    <font>
      <b/>
      <sz val="12"/>
      <name val="Avenir Next Regular"/>
    </font>
    <font>
      <i/>
      <sz val="11"/>
      <name val="Avenir Next Regular"/>
    </font>
    <font>
      <b/>
      <sz val="11"/>
      <name val="Avenir Next Regular"/>
    </font>
    <font>
      <b/>
      <sz val="10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2D3E2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9" fontId="8" fillId="0" borderId="0" applyFont="0" applyFill="0" applyBorder="0" applyAlignment="0" applyProtection="0"/>
    <xf numFmtId="0" fontId="6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6" fillId="0" borderId="0" xfId="0" applyFont="1"/>
    <xf numFmtId="0" fontId="4" fillId="2" borderId="2" xfId="0" applyFont="1" applyFill="1" applyBorder="1" applyAlignment="1">
      <alignment vertical="center"/>
    </xf>
    <xf numFmtId="0" fontId="0" fillId="2" borderId="14" xfId="0" applyFill="1" applyBorder="1"/>
    <xf numFmtId="0" fontId="0" fillId="2" borderId="3" xfId="0" applyFill="1" applyBorder="1"/>
    <xf numFmtId="0" fontId="0" fillId="0" borderId="0" xfId="0" applyAlignment="1">
      <alignment horizontal="center" vertical="center"/>
    </xf>
    <xf numFmtId="0" fontId="11" fillId="3" borderId="0" xfId="0" applyFont="1" applyFill="1"/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0" fillId="4" borderId="0" xfId="0" applyFont="1" applyFill="1"/>
    <xf numFmtId="9" fontId="6" fillId="0" borderId="0" xfId="8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9" fontId="0" fillId="0" borderId="0" xfId="0" applyNumberFormat="1"/>
    <xf numFmtId="9" fontId="0" fillId="0" borderId="0" xfId="0" applyNumberFormat="1" applyAlignment="1">
      <alignment horizontal="center" vertical="center"/>
    </xf>
    <xf numFmtId="9" fontId="6" fillId="0" borderId="0" xfId="0" applyNumberFormat="1" applyFont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/>
    </xf>
    <xf numFmtId="0" fontId="6" fillId="0" borderId="1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/>
    </xf>
    <xf numFmtId="0" fontId="0" fillId="0" borderId="9" xfId="0" applyBorder="1"/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6" fillId="0" borderId="0" xfId="0" applyFont="1" applyFill="1" applyBorder="1"/>
    <xf numFmtId="0" fontId="12" fillId="0" borderId="0" xfId="9" applyFont="1"/>
    <xf numFmtId="0" fontId="14" fillId="0" borderId="30" xfId="9" applyFont="1" applyBorder="1" applyAlignment="1">
      <alignment vertical="center"/>
    </xf>
    <xf numFmtId="14" fontId="15" fillId="0" borderId="31" xfId="9" applyNumberFormat="1" applyFont="1" applyBorder="1" applyAlignment="1" applyProtection="1">
      <alignment horizontal="center" vertical="center"/>
      <protection locked="0"/>
    </xf>
    <xf numFmtId="0" fontId="14" fillId="0" borderId="32" xfId="9" applyFont="1" applyBorder="1" applyAlignment="1">
      <alignment vertical="center"/>
    </xf>
    <xf numFmtId="0" fontId="16" fillId="0" borderId="31" xfId="9" applyFont="1" applyBorder="1" applyAlignment="1" applyProtection="1">
      <alignment horizontal="center" vertical="center"/>
      <protection locked="0"/>
    </xf>
    <xf numFmtId="0" fontId="14" fillId="0" borderId="31" xfId="9" applyFont="1" applyBorder="1" applyAlignment="1">
      <alignment vertical="center"/>
    </xf>
    <xf numFmtId="0" fontId="16" fillId="0" borderId="33" xfId="9" applyFont="1" applyBorder="1" applyAlignment="1" applyProtection="1">
      <alignment horizontal="center" vertical="center"/>
      <protection locked="0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vertical="center"/>
    </xf>
    <xf numFmtId="14" fontId="15" fillId="0" borderId="0" xfId="9" applyNumberFormat="1" applyFont="1" applyAlignment="1" applyProtection="1">
      <alignment horizontal="center" vertical="center"/>
      <protection locked="0"/>
    </xf>
    <xf numFmtId="0" fontId="16" fillId="0" borderId="0" xfId="9" applyFont="1" applyAlignment="1" applyProtection="1">
      <alignment horizontal="center" vertical="center"/>
      <protection locked="0"/>
    </xf>
    <xf numFmtId="14" fontId="15" fillId="0" borderId="0" xfId="9" applyNumberFormat="1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14" fontId="16" fillId="0" borderId="0" xfId="9" applyNumberFormat="1" applyFont="1" applyAlignment="1">
      <alignment horizontal="center" vertical="center"/>
    </xf>
    <xf numFmtId="0" fontId="12" fillId="0" borderId="0" xfId="9" applyFont="1" applyAlignment="1">
      <alignment vertical="center" wrapText="1"/>
    </xf>
    <xf numFmtId="0" fontId="17" fillId="0" borderId="0" xfId="0" applyFont="1"/>
    <xf numFmtId="0" fontId="18" fillId="7" borderId="2" xfId="0" applyFont="1" applyFill="1" applyBorder="1" applyAlignment="1">
      <alignment vertical="center"/>
    </xf>
    <xf numFmtId="0" fontId="19" fillId="7" borderId="14" xfId="0" applyFont="1" applyFill="1" applyBorder="1"/>
    <xf numFmtId="0" fontId="19" fillId="7" borderId="3" xfId="0" applyFont="1" applyFill="1" applyBorder="1"/>
    <xf numFmtId="0" fontId="21" fillId="0" borderId="0" xfId="0" applyFont="1" applyAlignment="1">
      <alignment horizontal="left" vertical="center"/>
    </xf>
    <xf numFmtId="0" fontId="6" fillId="10" borderId="5" xfId="0" applyFont="1" applyFill="1" applyBorder="1" applyAlignment="1">
      <alignment horizontal="center" vertical="center" textRotation="180"/>
    </xf>
    <xf numFmtId="0" fontId="6" fillId="10" borderId="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 textRotation="180"/>
    </xf>
    <xf numFmtId="0" fontId="19" fillId="8" borderId="5" xfId="0" applyFont="1" applyFill="1" applyBorder="1" applyAlignment="1">
      <alignment horizontal="center" vertical="center"/>
    </xf>
    <xf numFmtId="0" fontId="19" fillId="8" borderId="15" xfId="0" applyFont="1" applyFill="1" applyBorder="1" applyAlignment="1">
      <alignment horizontal="center" vertical="center"/>
    </xf>
    <xf numFmtId="0" fontId="19" fillId="9" borderId="19" xfId="0" applyFont="1" applyFill="1" applyBorder="1" applyAlignment="1">
      <alignment horizontal="center" vertical="center" textRotation="180"/>
    </xf>
    <xf numFmtId="0" fontId="19" fillId="9" borderId="5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1" fillId="7" borderId="2" xfId="0" applyFont="1" applyFill="1" applyBorder="1"/>
    <xf numFmtId="0" fontId="11" fillId="7" borderId="14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/>
    </xf>
    <xf numFmtId="0" fontId="19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2" fillId="5" borderId="0" xfId="9" applyFont="1" applyFill="1" applyAlignment="1">
      <alignment vertical="center" wrapText="1"/>
    </xf>
    <xf numFmtId="0" fontId="12" fillId="0" borderId="0" xfId="9" applyFont="1" applyAlignment="1">
      <alignment vertical="center" wrapText="1"/>
    </xf>
    <xf numFmtId="0" fontId="13" fillId="0" borderId="0" xfId="9" applyFont="1" applyAlignment="1">
      <alignment vertical="center"/>
    </xf>
    <xf numFmtId="0" fontId="14" fillId="0" borderId="25" xfId="9" applyFont="1" applyBorder="1" applyAlignment="1">
      <alignment horizontal="left" vertical="center"/>
    </xf>
    <xf numFmtId="0" fontId="14" fillId="0" borderId="26" xfId="9" applyFont="1" applyBorder="1" applyAlignment="1">
      <alignment horizontal="left" vertical="center"/>
    </xf>
    <xf numFmtId="0" fontId="14" fillId="0" borderId="25" xfId="9" applyFont="1" applyBorder="1" applyAlignment="1" applyProtection="1">
      <alignment horizontal="left" vertical="center"/>
      <protection locked="0"/>
    </xf>
    <xf numFmtId="0" fontId="14" fillId="0" borderId="26" xfId="9" applyFont="1" applyBorder="1" applyAlignment="1" applyProtection="1">
      <alignment horizontal="left" vertical="center"/>
      <protection locked="0"/>
    </xf>
    <xf numFmtId="0" fontId="14" fillId="0" borderId="27" xfId="9" applyFont="1" applyBorder="1" applyAlignment="1" applyProtection="1">
      <alignment horizontal="left" vertical="center"/>
      <protection locked="0"/>
    </xf>
    <xf numFmtId="0" fontId="14" fillId="0" borderId="28" xfId="9" applyFont="1" applyBorder="1" applyAlignment="1">
      <alignment horizontal="left" vertical="center"/>
    </xf>
    <xf numFmtId="0" fontId="14" fillId="0" borderId="29" xfId="9" applyFont="1" applyBorder="1" applyAlignment="1">
      <alignment horizontal="left" vertical="center"/>
    </xf>
    <xf numFmtId="0" fontId="12" fillId="6" borderId="0" xfId="9" applyFont="1" applyFill="1" applyAlignment="1">
      <alignment vertical="center" wrapText="1"/>
    </xf>
    <xf numFmtId="0" fontId="6" fillId="0" borderId="8" xfId="0" applyFont="1" applyBorder="1" applyAlignment="1">
      <alignment vertical="center" wrapText="1"/>
    </xf>
    <xf numFmtId="49" fontId="6" fillId="0" borderId="8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7" xr:uid="{00000000-0005-0000-0000-000003000000}"/>
    <cellStyle name="Normal 2 4" xfId="9" xr:uid="{8AC32604-E4A1-6E4C-B99A-3F677C3F7C83}"/>
    <cellStyle name="Normal 3" xfId="3" xr:uid="{00000000-0005-0000-0000-000004000000}"/>
    <cellStyle name="Normal 4" xfId="6" xr:uid="{00000000-0005-0000-0000-000005000000}"/>
    <cellStyle name="Percent" xfId="8" builtinId="5"/>
    <cellStyle name="Percent 2" xfId="2" xr:uid="{00000000-0005-0000-0000-000007000000}"/>
    <cellStyle name="Percent 3" xfId="5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E7455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B6623D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979B80"/>
      <rgbColor rgb="00FFFFFF"/>
      <rgbColor rgb="00EEE9B2"/>
      <rgbColor rgb="00DDDECE"/>
      <rgbColor rgb="00D3CB8D"/>
      <rgbColor rgb="00FFFFFF"/>
      <rgbColor rgb="00FFFFFF"/>
      <rgbColor rgb="00FFFFFF"/>
    </indexedColors>
    <mruColors>
      <color rgb="FF647455"/>
      <color rgb="FFE8C770"/>
      <color rgb="FF9CB18D"/>
      <color rgb="FF7F919F"/>
      <color rgb="FFA24130"/>
      <color rgb="FF2D3E20"/>
      <color rgb="FF3F582E"/>
      <color rgb="FF5AA5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Systems Management Process Capabilities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1994420508757149E-2"/>
          <c:y val="0.12828359688530808"/>
          <c:w val="0.92291123986860135"/>
          <c:h val="0.636373712923705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'!Calc'!$C$21</c:f>
              <c:strCache>
                <c:ptCount val="1"/>
                <c:pt idx="0">
                  <c:v>Technology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'!Calc'!$E$21:$N$21</c:f>
              <c:numCache>
                <c:formatCode>0%</c:formatCode>
                <c:ptCount val="10"/>
                <c:pt idx="0">
                  <c:v>0.45</c:v>
                </c:pt>
                <c:pt idx="1">
                  <c:v>0.65</c:v>
                </c:pt>
                <c:pt idx="2">
                  <c:v>0.5</c:v>
                </c:pt>
                <c:pt idx="3">
                  <c:v>0.6</c:v>
                </c:pt>
                <c:pt idx="4">
                  <c:v>0.55000000000000004</c:v>
                </c:pt>
                <c:pt idx="5">
                  <c:v>0.7</c:v>
                </c:pt>
                <c:pt idx="6">
                  <c:v>0.45</c:v>
                </c:pt>
                <c:pt idx="7">
                  <c:v>0.7</c:v>
                </c:pt>
                <c:pt idx="8">
                  <c:v>0.6</c:v>
                </c:pt>
                <c:pt idx="9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6-6246-B144-24DE3EEA5E81}"/>
            </c:ext>
          </c:extLst>
        </c:ser>
        <c:ser>
          <c:idx val="1"/>
          <c:order val="2"/>
          <c:tx>
            <c:strRef>
              <c:f>'!Calc'!$C$20</c:f>
              <c:strCache>
                <c:ptCount val="1"/>
                <c:pt idx="0">
                  <c:v>Processes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'!Calc'!$E$20:$N$20</c:f>
              <c:numCache>
                <c:formatCode>0%</c:formatCode>
                <c:ptCount val="10"/>
                <c:pt idx="0">
                  <c:v>0.6</c:v>
                </c:pt>
                <c:pt idx="1">
                  <c:v>0.9</c:v>
                </c:pt>
                <c:pt idx="2">
                  <c:v>0.75</c:v>
                </c:pt>
                <c:pt idx="3">
                  <c:v>0.8</c:v>
                </c:pt>
                <c:pt idx="4">
                  <c:v>0.85</c:v>
                </c:pt>
                <c:pt idx="5">
                  <c:v>0.8</c:v>
                </c:pt>
                <c:pt idx="6">
                  <c:v>0.9</c:v>
                </c:pt>
                <c:pt idx="7">
                  <c:v>0.8</c:v>
                </c:pt>
                <c:pt idx="8">
                  <c:v>0.7</c:v>
                </c:pt>
                <c:pt idx="9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6-6246-B144-24DE3EEA5E81}"/>
            </c:ext>
          </c:extLst>
        </c:ser>
        <c:ser>
          <c:idx val="0"/>
          <c:order val="3"/>
          <c:tx>
            <c:strRef>
              <c:f>'!Calc'!$C$19</c:f>
              <c:strCache>
                <c:ptCount val="1"/>
                <c:pt idx="0">
                  <c:v>People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'!Calc'!$E$19:$N$19</c:f>
              <c:numCache>
                <c:formatCode>0%</c:formatCode>
                <c:ptCount val="10"/>
                <c:pt idx="0">
                  <c:v>0.65</c:v>
                </c:pt>
                <c:pt idx="1">
                  <c:v>0.5</c:v>
                </c:pt>
                <c:pt idx="2">
                  <c:v>0.85</c:v>
                </c:pt>
                <c:pt idx="3">
                  <c:v>0.55000000000000004</c:v>
                </c:pt>
                <c:pt idx="4">
                  <c:v>0.7</c:v>
                </c:pt>
                <c:pt idx="5">
                  <c:v>0.65</c:v>
                </c:pt>
                <c:pt idx="6">
                  <c:v>0.6</c:v>
                </c:pt>
                <c:pt idx="7">
                  <c:v>0.7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6-6246-B144-24DE3EEA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869152"/>
        <c:axId val="208689984"/>
      </c:barChart>
      <c:lineChart>
        <c:grouping val="standard"/>
        <c:varyColors val="0"/>
        <c:ser>
          <c:idx val="3"/>
          <c:order val="0"/>
          <c:tx>
            <c:strRef>
              <c:f>'!Calc'!$C$22</c:f>
              <c:strCache>
                <c:ptCount val="1"/>
                <c:pt idx="0">
                  <c:v>Overall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B8F6-6246-B144-24DE3EEA5E81}"/>
              </c:ext>
            </c:extLst>
          </c:dPt>
          <c:cat>
            <c:strRef>
              <c:f>'!Calc'!$E$5:$N$5</c:f>
              <c:strCache>
                <c:ptCount val="10"/>
                <c:pt idx="0">
                  <c:v>Availability Management</c:v>
                </c:pt>
                <c:pt idx="1">
                  <c:v>Incident Management</c:v>
                </c:pt>
                <c:pt idx="2">
                  <c:v>Problem Management</c:v>
                </c:pt>
                <c:pt idx="3">
                  <c:v>Configuration Management</c:v>
                </c:pt>
                <c:pt idx="4">
                  <c:v>Change Management</c:v>
                </c:pt>
                <c:pt idx="5">
                  <c:v>Release Management</c:v>
                </c:pt>
                <c:pt idx="6">
                  <c:v>Service Level Management</c:v>
                </c:pt>
                <c:pt idx="7">
                  <c:v>Capacity Management</c:v>
                </c:pt>
                <c:pt idx="8">
                  <c:v>Service Continuity Management</c:v>
                </c:pt>
                <c:pt idx="9">
                  <c:v>Service Desk </c:v>
                </c:pt>
              </c:strCache>
            </c:strRef>
          </c:cat>
          <c:val>
            <c:numRef>
              <c:f>'!Calc'!$E$22:$N$22</c:f>
              <c:numCache>
                <c:formatCode>0%</c:formatCode>
                <c:ptCount val="10"/>
                <c:pt idx="0">
                  <c:v>0.56666666666666665</c:v>
                </c:pt>
                <c:pt idx="1">
                  <c:v>0.68333333333333324</c:v>
                </c:pt>
                <c:pt idx="2">
                  <c:v>0.70000000000000007</c:v>
                </c:pt>
                <c:pt idx="3">
                  <c:v>0.65</c:v>
                </c:pt>
                <c:pt idx="4">
                  <c:v>0.69999999999999984</c:v>
                </c:pt>
                <c:pt idx="5">
                  <c:v>0.71666666666666679</c:v>
                </c:pt>
                <c:pt idx="6">
                  <c:v>0.65</c:v>
                </c:pt>
                <c:pt idx="7">
                  <c:v>0.73333333333333339</c:v>
                </c:pt>
                <c:pt idx="8">
                  <c:v>0.6333333333333333</c:v>
                </c:pt>
                <c:pt idx="9">
                  <c:v>0.71666666666666679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F6-6246-B144-24DE3EEA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60144"/>
        <c:axId val="210755552"/>
      </c:lineChart>
      <c:catAx>
        <c:axId val="207869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8689984"/>
        <c:crosses val="autoZero"/>
        <c:auto val="0"/>
        <c:lblAlgn val="ctr"/>
        <c:lblOffset val="100"/>
        <c:noMultiLvlLbl val="0"/>
      </c:catAx>
      <c:valAx>
        <c:axId val="20868998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869152"/>
        <c:crosses val="autoZero"/>
        <c:crossBetween val="between"/>
      </c:valAx>
      <c:valAx>
        <c:axId val="210755552"/>
        <c:scaling>
          <c:orientation val="minMax"/>
          <c:max val="3"/>
        </c:scaling>
        <c:delete val="1"/>
        <c:axPos val="r"/>
        <c:numFmt formatCode="0%" sourceLinked="1"/>
        <c:majorTickMark val="out"/>
        <c:minorTickMark val="none"/>
        <c:tickLblPos val="nextTo"/>
        <c:crossAx val="76860144"/>
        <c:crosses val="max"/>
        <c:crossBetween val="between"/>
      </c:valAx>
      <c:catAx>
        <c:axId val="7686014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0755552"/>
        <c:crosses val="max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People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E0-2041-94D3-82A67D7D1D7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E0-2041-94D3-82A67D7D1D7E}"/>
              </c:ext>
            </c:extLst>
          </c:dPt>
          <c:dLbls>
            <c:dLbl>
              <c:idx val="0"/>
              <c:layout>
                <c:manualLayout>
                  <c:x val="-0.21422009748781401"/>
                  <c:y val="-0.115794900637420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0-2041-94D3-82A67D7D1D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0-2041-94D3-82A67D7D1D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'!Calc'!$C$19</c:f>
              <c:strCache>
                <c:ptCount val="1"/>
                <c:pt idx="0">
                  <c:v>People</c:v>
                </c:pt>
              </c:strCache>
            </c:strRef>
          </c:cat>
          <c:val>
            <c:numRef>
              <c:f>'!Calc'!$O$19:$P$19</c:f>
              <c:numCache>
                <c:formatCode>0%</c:formatCode>
                <c:ptCount val="2"/>
                <c:pt idx="0">
                  <c:v>0.6399999999999999</c:v>
                </c:pt>
                <c:pt idx="1">
                  <c:v>0.3600000000000001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E0-2041-94D3-82A67D7D1D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60"/>
        <c:holeSize val="51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Process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0-F345-AA6A-5A14A1D1570C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0-F345-AA6A-5A14A1D1570C}"/>
              </c:ext>
            </c:extLst>
          </c:dPt>
          <c:dLbls>
            <c:dLbl>
              <c:idx val="0"/>
              <c:layout>
                <c:manualLayout>
                  <c:x val="-0.14755343082114736"/>
                  <c:y val="-0.193614860642419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0-F345-AA6A-5A14A1D157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C0-F345-AA6A-5A14A1D157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'!Calc'!$C$20</c:f>
              <c:strCache>
                <c:ptCount val="1"/>
                <c:pt idx="0">
                  <c:v>Processes</c:v>
                </c:pt>
              </c:strCache>
            </c:strRef>
          </c:cat>
          <c:val>
            <c:numRef>
              <c:f>'!Calc'!$O$20:$P$20</c:f>
              <c:numCache>
                <c:formatCode>0%</c:formatCode>
                <c:ptCount val="2"/>
                <c:pt idx="0">
                  <c:v>0.78500000000000003</c:v>
                </c:pt>
                <c:pt idx="1">
                  <c:v>0.21499999999999997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0-F345-AA6A-5A14A1D157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60"/>
        <c:holeSize val="51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Technology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AD-874D-8975-63D09C2243E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AD-874D-8975-63D09C2243E6}"/>
              </c:ext>
            </c:extLst>
          </c:dPt>
          <c:dLbls>
            <c:dLbl>
              <c:idx val="0"/>
              <c:layout>
                <c:manualLayout>
                  <c:x val="-0.22658769216347957"/>
                  <c:y val="-8.401606049243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AD-874D-8975-63D09C2243E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AD-874D-8975-63D09C2243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'!Calc'!$C$21</c:f>
              <c:strCache>
                <c:ptCount val="1"/>
                <c:pt idx="0">
                  <c:v>Technology</c:v>
                </c:pt>
              </c:strCache>
            </c:strRef>
          </c:cat>
          <c:val>
            <c:numRef>
              <c:f>'!Calc'!$O$21:$P$21</c:f>
              <c:numCache>
                <c:formatCode>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AD-874D-8975-63D09C2243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360"/>
        <c:holeSize val="51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190500</xdr:rowOff>
    </xdr:from>
    <xdr:to>
      <xdr:col>5</xdr:col>
      <xdr:colOff>54361</xdr:colOff>
      <xdr:row>0</xdr:row>
      <xdr:rowOff>734786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24C3AF-B057-4C11-A80C-AD40A2A8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90500"/>
          <a:ext cx="2759461" cy="54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32</xdr:row>
      <xdr:rowOff>31750</xdr:rowOff>
    </xdr:from>
    <xdr:to>
      <xdr:col>14</xdr:col>
      <xdr:colOff>0</xdr:colOff>
      <xdr:row>56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8</xdr:row>
      <xdr:rowOff>28575</xdr:rowOff>
    </xdr:from>
    <xdr:to>
      <xdr:col>4</xdr:col>
      <xdr:colOff>541020</xdr:colOff>
      <xdr:row>23</xdr:row>
      <xdr:rowOff>112395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463550</xdr:colOff>
      <xdr:row>8</xdr:row>
      <xdr:rowOff>28575</xdr:rowOff>
    </xdr:from>
    <xdr:to>
      <xdr:col>9</xdr:col>
      <xdr:colOff>331470</xdr:colOff>
      <xdr:row>23</xdr:row>
      <xdr:rowOff>112395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168275</xdr:colOff>
      <xdr:row>8</xdr:row>
      <xdr:rowOff>28575</xdr:rowOff>
    </xdr:from>
    <xdr:to>
      <xdr:col>14</xdr:col>
      <xdr:colOff>10795</xdr:colOff>
      <xdr:row>23</xdr:row>
      <xdr:rowOff>112395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RadarTheme1">
  <a:themeElements>
    <a:clrScheme name="Custom 1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A2DAF4"/>
      </a:accent1>
      <a:accent2>
        <a:srgbClr val="92D050"/>
      </a:accent2>
      <a:accent3>
        <a:srgbClr val="F79646"/>
      </a:accent3>
      <a:accent4>
        <a:srgbClr val="BFBFBF"/>
      </a:accent4>
      <a:accent5>
        <a:srgbClr val="4BACC6"/>
      </a:accent5>
      <a:accent6>
        <a:srgbClr val="9D86CC"/>
      </a:accent6>
      <a:hlink>
        <a:srgbClr val="8DB3E2"/>
      </a:hlink>
      <a:folHlink>
        <a:srgbClr val="8DB3E2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3518-11A7-A54A-A311-CFCB87926997}">
  <dimension ref="B1:M14"/>
  <sheetViews>
    <sheetView showGridLines="0" zoomScale="85" zoomScaleNormal="85" workbookViewId="0">
      <selection activeCell="P10" sqref="P10"/>
    </sheetView>
  </sheetViews>
  <sheetFormatPr defaultColWidth="9.1796875" defaultRowHeight="12.5"/>
  <cols>
    <col min="1" max="1" width="2.81640625" style="55" customWidth="1"/>
    <col min="2" max="2" width="9.1796875" style="55"/>
    <col min="3" max="3" width="13.1796875" style="55" customWidth="1"/>
    <col min="4" max="4" width="9.1796875" style="55"/>
    <col min="5" max="5" width="7.453125" style="55" bestFit="1" customWidth="1"/>
    <col min="6" max="6" width="13.36328125" style="55" customWidth="1"/>
    <col min="7" max="7" width="7.453125" style="55" bestFit="1" customWidth="1"/>
    <col min="8" max="8" width="15.36328125" style="55" customWidth="1"/>
    <col min="9" max="9" width="7.453125" style="55" bestFit="1" customWidth="1"/>
    <col min="10" max="10" width="14.81640625" style="55" customWidth="1"/>
    <col min="11" max="16384" width="9.1796875" style="55"/>
  </cols>
  <sheetData>
    <row r="1" spans="2:13" ht="63.75" customHeight="1"/>
    <row r="2" spans="2:13" ht="33.75" customHeight="1" thickBot="1">
      <c r="B2" s="101" t="s">
        <v>83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2:13" ht="33.75" customHeight="1" thickBot="1">
      <c r="B3" s="102" t="s">
        <v>63</v>
      </c>
      <c r="C3" s="103"/>
      <c r="D3" s="104"/>
      <c r="E3" s="105"/>
      <c r="F3" s="105"/>
      <c r="G3" s="105"/>
      <c r="H3" s="105"/>
      <c r="I3" s="105"/>
      <c r="J3" s="105"/>
      <c r="K3" s="106"/>
    </row>
    <row r="4" spans="2:13" ht="33.75" customHeight="1" thickBot="1">
      <c r="B4" s="107" t="s">
        <v>64</v>
      </c>
      <c r="C4" s="108"/>
      <c r="E4" s="56" t="s">
        <v>65</v>
      </c>
      <c r="F4" s="57"/>
      <c r="G4" s="58" t="s">
        <v>66</v>
      </c>
      <c r="H4" s="59"/>
      <c r="I4" s="60" t="s">
        <v>67</v>
      </c>
      <c r="J4" s="61"/>
    </row>
    <row r="5" spans="2:13" ht="33.75" customHeight="1">
      <c r="B5" s="62"/>
      <c r="C5" s="62"/>
      <c r="D5" s="63"/>
      <c r="E5" s="64"/>
      <c r="F5" s="63"/>
      <c r="G5" s="65"/>
      <c r="H5" s="63"/>
      <c r="I5" s="65"/>
    </row>
    <row r="6" spans="2:13" ht="20" customHeight="1">
      <c r="B6" s="62" t="s">
        <v>68</v>
      </c>
      <c r="C6" s="109" t="s">
        <v>73</v>
      </c>
      <c r="D6" s="109"/>
      <c r="E6" s="109"/>
      <c r="F6" s="109"/>
      <c r="G6" s="109"/>
      <c r="H6" s="109"/>
      <c r="I6" s="109"/>
      <c r="J6" s="109"/>
      <c r="K6" s="109"/>
    </row>
    <row r="7" spans="2:13" ht="15.5">
      <c r="B7" s="62"/>
      <c r="C7" s="62"/>
      <c r="D7" s="63"/>
      <c r="E7" s="66"/>
      <c r="F7" s="63"/>
      <c r="G7" s="67"/>
      <c r="H7" s="63"/>
      <c r="I7" s="67"/>
    </row>
    <row r="8" spans="2:13" ht="33.75" customHeight="1">
      <c r="B8" s="62" t="s">
        <v>69</v>
      </c>
      <c r="C8" s="99" t="s">
        <v>74</v>
      </c>
      <c r="D8" s="99"/>
      <c r="E8" s="99"/>
      <c r="F8" s="99"/>
      <c r="G8" s="99"/>
      <c r="H8" s="99"/>
      <c r="I8" s="99"/>
      <c r="J8" s="99"/>
      <c r="K8" s="99"/>
    </row>
    <row r="9" spans="2:13" ht="15.75" customHeight="1">
      <c r="B9" s="62"/>
      <c r="C9" s="62"/>
      <c r="D9" s="63"/>
      <c r="E9" s="68"/>
      <c r="F9" s="63"/>
      <c r="G9" s="67"/>
      <c r="H9" s="63"/>
      <c r="I9" s="67"/>
    </row>
    <row r="10" spans="2:13" ht="143" customHeight="1">
      <c r="B10" s="62" t="s">
        <v>70</v>
      </c>
      <c r="C10" s="99" t="s">
        <v>76</v>
      </c>
      <c r="D10" s="99"/>
      <c r="E10" s="99"/>
      <c r="F10" s="99"/>
      <c r="G10" s="99"/>
      <c r="H10" s="99"/>
      <c r="I10" s="99"/>
      <c r="J10" s="99"/>
      <c r="K10" s="99"/>
      <c r="L10" s="69"/>
      <c r="M10" s="69"/>
    </row>
    <row r="12" spans="2:13" ht="32" customHeight="1">
      <c r="B12" s="62" t="s">
        <v>71</v>
      </c>
      <c r="C12" s="99" t="s">
        <v>75</v>
      </c>
      <c r="D12" s="99"/>
      <c r="E12" s="99"/>
      <c r="F12" s="99"/>
      <c r="G12" s="99"/>
      <c r="H12" s="99"/>
      <c r="I12" s="99"/>
      <c r="J12" s="99"/>
      <c r="K12" s="99"/>
    </row>
    <row r="13" spans="2:13" ht="38" customHeight="1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</row>
    <row r="14" spans="2:13" ht="65.25" customHeight="1">
      <c r="B14" s="100" t="s">
        <v>72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69"/>
    </row>
  </sheetData>
  <sheetProtection formatCells="0" formatColumns="0" formatRows="0" selectLockedCells="1"/>
  <mergeCells count="9">
    <mergeCell ref="C10:K10"/>
    <mergeCell ref="C12:K12"/>
    <mergeCell ref="B14:K14"/>
    <mergeCell ref="B2:K2"/>
    <mergeCell ref="B3:C3"/>
    <mergeCell ref="D3:K3"/>
    <mergeCell ref="B4:C4"/>
    <mergeCell ref="C6:K6"/>
    <mergeCell ref="C8:K8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2"/>
  <sheetViews>
    <sheetView showGridLines="0" topLeftCell="A4" zoomScale="70" zoomScaleNormal="70" workbookViewId="0">
      <selection activeCell="E7" sqref="E7"/>
    </sheetView>
  </sheetViews>
  <sheetFormatPr defaultColWidth="8.81640625" defaultRowHeight="12.5"/>
  <cols>
    <col min="1" max="1" width="2.81640625" customWidth="1"/>
    <col min="2" max="2" width="3.81640625" customWidth="1"/>
    <col min="3" max="3" width="31.453125" customWidth="1"/>
    <col min="4" max="4" width="3" customWidth="1"/>
    <col min="5" max="14" width="16" customWidth="1"/>
  </cols>
  <sheetData>
    <row r="1" spans="2:17" ht="15" customHeight="1"/>
    <row r="2" spans="2:17" ht="33.75" customHeight="1">
      <c r="B2" s="71" t="s">
        <v>82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2"/>
      <c r="P2" s="2"/>
      <c r="Q2" s="2"/>
    </row>
    <row r="3" spans="2:17" ht="133.5" customHeight="1">
      <c r="B3" s="110" t="s">
        <v>81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2:17" ht="15.75" customHeight="1"/>
    <row r="5" spans="2:17" ht="46.5">
      <c r="B5" s="84"/>
      <c r="C5" s="85"/>
      <c r="D5" s="86"/>
      <c r="E5" s="87" t="s">
        <v>51</v>
      </c>
      <c r="F5" s="87" t="s">
        <v>52</v>
      </c>
      <c r="G5" s="87" t="s">
        <v>53</v>
      </c>
      <c r="H5" s="87" t="s">
        <v>54</v>
      </c>
      <c r="I5" s="87" t="s">
        <v>55</v>
      </c>
      <c r="J5" s="87" t="s">
        <v>56</v>
      </c>
      <c r="K5" s="87" t="s">
        <v>57</v>
      </c>
      <c r="L5" s="87" t="s">
        <v>58</v>
      </c>
      <c r="M5" s="87" t="s">
        <v>59</v>
      </c>
      <c r="N5" s="87" t="s">
        <v>13</v>
      </c>
    </row>
    <row r="6" spans="2:17" s="20" customFormat="1" ht="7.5" customHeight="1">
      <c r="B6" s="29"/>
      <c r="C6" s="21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17" ht="50">
      <c r="B7" s="78" t="s">
        <v>33</v>
      </c>
      <c r="C7" s="39" t="s">
        <v>20</v>
      </c>
      <c r="D7" s="40"/>
      <c r="E7" s="91" t="s">
        <v>15</v>
      </c>
      <c r="F7" s="92" t="s">
        <v>50</v>
      </c>
      <c r="G7" s="92" t="s">
        <v>17</v>
      </c>
      <c r="H7" s="92" t="s">
        <v>17</v>
      </c>
      <c r="I7" s="92" t="s">
        <v>17</v>
      </c>
      <c r="J7" s="92" t="s">
        <v>15</v>
      </c>
      <c r="K7" s="92" t="s">
        <v>15</v>
      </c>
      <c r="L7" s="92" t="s">
        <v>18</v>
      </c>
      <c r="M7" s="92" t="s">
        <v>17</v>
      </c>
      <c r="N7" s="92" t="s">
        <v>17</v>
      </c>
    </row>
    <row r="8" spans="2:17" ht="51" customHeight="1">
      <c r="B8" s="79"/>
      <c r="C8" s="39" t="s">
        <v>21</v>
      </c>
      <c r="D8" s="40"/>
      <c r="E8" s="91" t="s">
        <v>17</v>
      </c>
      <c r="F8" s="92" t="s">
        <v>14</v>
      </c>
      <c r="G8" s="92" t="s">
        <v>17</v>
      </c>
      <c r="H8" s="92" t="s">
        <v>16</v>
      </c>
      <c r="I8" s="92" t="s">
        <v>17</v>
      </c>
      <c r="J8" s="92" t="s">
        <v>16</v>
      </c>
      <c r="K8" s="92" t="s">
        <v>17</v>
      </c>
      <c r="L8" s="92" t="s">
        <v>15</v>
      </c>
      <c r="M8" s="92" t="s">
        <v>14</v>
      </c>
      <c r="N8" s="92" t="s">
        <v>18</v>
      </c>
    </row>
    <row r="9" spans="2:17" ht="51" customHeight="1">
      <c r="B9" s="79"/>
      <c r="C9" s="39" t="s">
        <v>60</v>
      </c>
      <c r="D9" s="40"/>
      <c r="E9" s="91" t="s">
        <v>15</v>
      </c>
      <c r="F9" s="92" t="s">
        <v>17</v>
      </c>
      <c r="G9" s="92" t="s">
        <v>17</v>
      </c>
      <c r="H9" s="92" t="s">
        <v>16</v>
      </c>
      <c r="I9" s="92" t="s">
        <v>15</v>
      </c>
      <c r="J9" s="92" t="s">
        <v>17</v>
      </c>
      <c r="K9" s="92" t="s">
        <v>16</v>
      </c>
      <c r="L9" s="92" t="s">
        <v>15</v>
      </c>
      <c r="M9" s="92" t="s">
        <v>16</v>
      </c>
      <c r="N9" s="92" t="s">
        <v>14</v>
      </c>
    </row>
    <row r="10" spans="2:17" ht="51" customHeight="1" thickBot="1">
      <c r="B10" s="80"/>
      <c r="C10" s="41" t="s">
        <v>23</v>
      </c>
      <c r="D10" s="42"/>
      <c r="E10" s="93" t="s">
        <v>18</v>
      </c>
      <c r="F10" s="94" t="s">
        <v>18</v>
      </c>
      <c r="G10" s="94" t="s">
        <v>18</v>
      </c>
      <c r="H10" s="94" t="s">
        <v>14</v>
      </c>
      <c r="I10" s="94" t="s">
        <v>17</v>
      </c>
      <c r="J10" s="94" t="s">
        <v>17</v>
      </c>
      <c r="K10" s="94" t="s">
        <v>16</v>
      </c>
      <c r="L10" s="94" t="s">
        <v>18</v>
      </c>
      <c r="M10" s="94" t="s">
        <v>17</v>
      </c>
      <c r="N10" s="94" t="s">
        <v>15</v>
      </c>
    </row>
    <row r="11" spans="2:17" ht="51" customHeight="1" thickTop="1">
      <c r="B11" s="81" t="s">
        <v>38</v>
      </c>
      <c r="C11" s="43" t="s">
        <v>24</v>
      </c>
      <c r="D11" s="44"/>
      <c r="E11" s="95" t="s">
        <v>18</v>
      </c>
      <c r="F11" s="96" t="s">
        <v>17</v>
      </c>
      <c r="G11" s="96" t="s">
        <v>17</v>
      </c>
      <c r="H11" s="96" t="s">
        <v>17</v>
      </c>
      <c r="I11" s="96" t="s">
        <v>17</v>
      </c>
      <c r="J11" s="96" t="s">
        <v>18</v>
      </c>
      <c r="K11" s="96" t="s">
        <v>17</v>
      </c>
      <c r="L11" s="96" t="s">
        <v>18</v>
      </c>
      <c r="M11" s="96" t="s">
        <v>16</v>
      </c>
      <c r="N11" s="96" t="s">
        <v>17</v>
      </c>
    </row>
    <row r="12" spans="2:17" ht="51" customHeight="1">
      <c r="B12" s="82"/>
      <c r="C12" s="39" t="s">
        <v>25</v>
      </c>
      <c r="D12" s="40"/>
      <c r="E12" s="91" t="s">
        <v>18</v>
      </c>
      <c r="F12" s="92" t="s">
        <v>18</v>
      </c>
      <c r="G12" s="92" t="s">
        <v>17</v>
      </c>
      <c r="H12" s="92" t="s">
        <v>17</v>
      </c>
      <c r="I12" s="92" t="s">
        <v>18</v>
      </c>
      <c r="J12" s="92" t="s">
        <v>17</v>
      </c>
      <c r="K12" s="92" t="s">
        <v>18</v>
      </c>
      <c r="L12" s="92" t="s">
        <v>17</v>
      </c>
      <c r="M12" s="92" t="s">
        <v>16</v>
      </c>
      <c r="N12" s="92" t="s">
        <v>17</v>
      </c>
    </row>
    <row r="13" spans="2:17" ht="50">
      <c r="B13" s="82"/>
      <c r="C13" s="39" t="s">
        <v>26</v>
      </c>
      <c r="D13" s="40"/>
      <c r="E13" s="91" t="s">
        <v>18</v>
      </c>
      <c r="F13" s="92" t="s">
        <v>17</v>
      </c>
      <c r="G13" s="92" t="s">
        <v>15</v>
      </c>
      <c r="H13" s="92" t="s">
        <v>17</v>
      </c>
      <c r="I13" s="92" t="s">
        <v>17</v>
      </c>
      <c r="J13" s="92" t="s">
        <v>17</v>
      </c>
      <c r="K13" s="92" t="s">
        <v>18</v>
      </c>
      <c r="L13" s="92" t="s">
        <v>16</v>
      </c>
      <c r="M13" s="92" t="s">
        <v>17</v>
      </c>
      <c r="N13" s="92" t="s">
        <v>18</v>
      </c>
    </row>
    <row r="14" spans="2:17" ht="45" customHeight="1" thickBot="1">
      <c r="B14" s="83"/>
      <c r="C14" s="45" t="s">
        <v>61</v>
      </c>
      <c r="D14" s="46"/>
      <c r="E14" s="93" t="s">
        <v>18</v>
      </c>
      <c r="F14" s="94" t="s">
        <v>18</v>
      </c>
      <c r="G14" s="94" t="s">
        <v>18</v>
      </c>
      <c r="H14" s="94" t="s">
        <v>17</v>
      </c>
      <c r="I14" s="94" t="s">
        <v>17</v>
      </c>
      <c r="J14" s="94" t="s">
        <v>16</v>
      </c>
      <c r="K14" s="94" t="s">
        <v>17</v>
      </c>
      <c r="L14" s="94" t="s">
        <v>17</v>
      </c>
      <c r="M14" s="94" t="s">
        <v>17</v>
      </c>
      <c r="N14" s="94" t="s">
        <v>15</v>
      </c>
    </row>
    <row r="15" spans="2:17" ht="45" customHeight="1" thickTop="1">
      <c r="B15" s="75" t="s">
        <v>37</v>
      </c>
      <c r="C15" s="47" t="s">
        <v>27</v>
      </c>
      <c r="D15" s="48"/>
      <c r="E15" s="97" t="s">
        <v>17</v>
      </c>
      <c r="F15" s="98" t="s">
        <v>15</v>
      </c>
      <c r="G15" s="98" t="s">
        <v>16</v>
      </c>
      <c r="H15" s="98" t="s">
        <v>18</v>
      </c>
      <c r="I15" s="98" t="s">
        <v>17</v>
      </c>
      <c r="J15" s="98" t="s">
        <v>16</v>
      </c>
      <c r="K15" s="98" t="s">
        <v>16</v>
      </c>
      <c r="L15" s="98" t="s">
        <v>16</v>
      </c>
      <c r="M15" s="98" t="s">
        <v>15</v>
      </c>
      <c r="N15" s="98" t="s">
        <v>18</v>
      </c>
    </row>
    <row r="16" spans="2:17" ht="45" customHeight="1">
      <c r="B16" s="76"/>
      <c r="C16" s="39" t="s">
        <v>62</v>
      </c>
      <c r="D16" s="40"/>
      <c r="E16" s="91" t="s">
        <v>50</v>
      </c>
      <c r="F16" s="92" t="s">
        <v>15</v>
      </c>
      <c r="G16" s="92" t="s">
        <v>15</v>
      </c>
      <c r="H16" s="92" t="s">
        <v>15</v>
      </c>
      <c r="I16" s="92" t="s">
        <v>17</v>
      </c>
      <c r="J16" s="92" t="s">
        <v>17</v>
      </c>
      <c r="K16" s="92" t="s">
        <v>14</v>
      </c>
      <c r="L16" s="92" t="s">
        <v>17</v>
      </c>
      <c r="M16" s="92" t="s">
        <v>17</v>
      </c>
      <c r="N16" s="92" t="s">
        <v>17</v>
      </c>
    </row>
    <row r="17" spans="1:14" ht="45" customHeight="1">
      <c r="B17" s="76"/>
      <c r="C17" s="39" t="s">
        <v>30</v>
      </c>
      <c r="D17" s="40"/>
      <c r="E17" s="91" t="s">
        <v>17</v>
      </c>
      <c r="F17" s="92" t="s">
        <v>17</v>
      </c>
      <c r="G17" s="92" t="s">
        <v>16</v>
      </c>
      <c r="H17" s="92" t="s">
        <v>15</v>
      </c>
      <c r="I17" s="92" t="s">
        <v>16</v>
      </c>
      <c r="J17" s="92" t="s">
        <v>16</v>
      </c>
      <c r="K17" s="92" t="s">
        <v>15</v>
      </c>
      <c r="L17" s="92" t="s">
        <v>16</v>
      </c>
      <c r="M17" s="92" t="s">
        <v>17</v>
      </c>
      <c r="N17" s="92" t="s">
        <v>16</v>
      </c>
    </row>
    <row r="18" spans="1:14" ht="45" customHeight="1">
      <c r="A18" s="38"/>
      <c r="B18" s="77"/>
      <c r="C18" s="47" t="s">
        <v>32</v>
      </c>
      <c r="D18" s="48"/>
      <c r="E18" s="91" t="s">
        <v>18</v>
      </c>
      <c r="F18" s="92" t="s">
        <v>18</v>
      </c>
      <c r="G18" s="92" t="s">
        <v>15</v>
      </c>
      <c r="H18" s="92" t="s">
        <v>16</v>
      </c>
      <c r="I18" s="92" t="s">
        <v>50</v>
      </c>
      <c r="J18" s="92" t="s">
        <v>17</v>
      </c>
      <c r="K18" s="92" t="s">
        <v>16</v>
      </c>
      <c r="L18" s="92" t="s">
        <v>17</v>
      </c>
      <c r="M18" s="92" t="s">
        <v>15</v>
      </c>
      <c r="N18" s="92" t="s">
        <v>17</v>
      </c>
    </row>
    <row r="19" spans="1:14" ht="45" customHeight="1">
      <c r="B19" s="15"/>
      <c r="C19" s="18"/>
      <c r="D19" s="3"/>
      <c r="E19" s="16"/>
      <c r="F19" s="11"/>
      <c r="G19" s="11"/>
      <c r="H19" s="11"/>
      <c r="I19" s="11"/>
      <c r="J19" s="11"/>
      <c r="K19" s="11"/>
      <c r="L19" s="11"/>
      <c r="M19" s="11"/>
      <c r="N19" s="11"/>
    </row>
    <row r="20" spans="1:14" ht="45" customHeight="1">
      <c r="B20" s="15"/>
      <c r="C20" s="18"/>
      <c r="D20" s="3"/>
      <c r="E20" s="16"/>
      <c r="F20" s="11"/>
      <c r="G20" s="11"/>
      <c r="H20" s="11"/>
      <c r="I20" s="11"/>
      <c r="J20" s="11"/>
      <c r="K20" s="11"/>
      <c r="L20" s="11"/>
      <c r="M20" s="11"/>
      <c r="N20" s="11"/>
    </row>
    <row r="21" spans="1:14" ht="45" customHeight="1">
      <c r="B21" s="7"/>
      <c r="C21" s="18"/>
      <c r="D21" s="3"/>
      <c r="E21" s="16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45" customHeight="1">
      <c r="B22" s="15"/>
      <c r="C22" s="19"/>
      <c r="D22" s="3"/>
      <c r="E22" s="16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45" customHeight="1">
      <c r="B23" s="15"/>
      <c r="C23" s="19"/>
      <c r="D23" s="3"/>
      <c r="E23" s="16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45" customHeight="1">
      <c r="B24" s="15"/>
      <c r="C24" s="19"/>
      <c r="E24" s="16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45" customHeight="1">
      <c r="B25" s="15"/>
      <c r="C25" s="19"/>
      <c r="E25" s="16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45" customHeight="1">
      <c r="B26" s="15"/>
      <c r="C26" s="19"/>
      <c r="E26" s="16"/>
      <c r="F26" s="11"/>
      <c r="G26" s="11"/>
      <c r="H26" s="11"/>
      <c r="I26" s="11"/>
      <c r="J26" s="11"/>
      <c r="K26" s="11"/>
      <c r="L26" s="11"/>
      <c r="M26" s="11"/>
      <c r="N26" s="11"/>
    </row>
    <row r="27" spans="1:14" ht="45" customHeight="1">
      <c r="B27" s="15"/>
      <c r="C27" s="19"/>
      <c r="E27" s="16"/>
      <c r="F27" s="11"/>
      <c r="G27" s="11"/>
      <c r="H27" s="11"/>
      <c r="I27" s="11"/>
      <c r="J27" s="11"/>
      <c r="K27" s="11"/>
      <c r="L27" s="11"/>
      <c r="M27" s="11"/>
      <c r="N27" s="11"/>
    </row>
    <row r="28" spans="1:14" ht="45" customHeight="1">
      <c r="B28" s="15"/>
      <c r="C28" s="1"/>
      <c r="E28" s="16"/>
      <c r="F28" s="11"/>
      <c r="G28" s="11"/>
      <c r="H28" s="11"/>
      <c r="I28" s="11"/>
      <c r="J28" s="11"/>
      <c r="K28" s="11"/>
      <c r="L28" s="11"/>
      <c r="M28" s="11"/>
      <c r="N28" s="11"/>
    </row>
    <row r="29" spans="1:14" ht="30" customHeight="1">
      <c r="B29" s="15"/>
      <c r="C29" s="19"/>
      <c r="E29" s="16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30" customHeight="1">
      <c r="B30" s="15"/>
      <c r="C30" s="1"/>
      <c r="E30" s="16"/>
      <c r="F30" s="11"/>
      <c r="G30" s="11"/>
      <c r="H30" s="11"/>
      <c r="I30" s="11"/>
      <c r="J30" s="11"/>
      <c r="K30" s="11"/>
      <c r="L30" s="11"/>
      <c r="M30" s="11"/>
      <c r="N30" s="11"/>
    </row>
    <row r="31" spans="1:14" ht="30" customHeight="1">
      <c r="B31" s="15"/>
      <c r="C31" s="1"/>
      <c r="E31" s="16"/>
      <c r="F31" s="11"/>
      <c r="G31" s="11"/>
      <c r="H31" s="11"/>
      <c r="I31" s="11"/>
      <c r="J31" s="11"/>
      <c r="K31" s="11"/>
      <c r="L31" s="11"/>
      <c r="M31" s="11"/>
      <c r="N31" s="11"/>
    </row>
    <row r="32" spans="1:14" ht="30" customHeight="1">
      <c r="B32" s="15"/>
      <c r="C32" s="1"/>
      <c r="E32" s="16"/>
      <c r="F32" s="11"/>
      <c r="G32" s="11"/>
      <c r="H32" s="11"/>
      <c r="I32" s="11"/>
      <c r="J32" s="11"/>
      <c r="K32" s="11"/>
      <c r="L32" s="11"/>
      <c r="M32" s="11"/>
      <c r="N32" s="11"/>
    </row>
    <row r="33" spans="2:14" ht="30" customHeight="1">
      <c r="B33" s="15"/>
      <c r="C33" s="1"/>
      <c r="E33" s="16"/>
      <c r="F33" s="11"/>
      <c r="G33" s="11"/>
      <c r="H33" s="11"/>
      <c r="I33" s="11"/>
      <c r="J33" s="11"/>
      <c r="K33" s="11"/>
      <c r="L33" s="11"/>
      <c r="M33" s="11"/>
      <c r="N33" s="11"/>
    </row>
    <row r="34" spans="2:14" ht="30" customHeight="1">
      <c r="B34" s="15"/>
      <c r="C34" s="1"/>
      <c r="E34" s="16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30" customHeight="1">
      <c r="B35" s="15"/>
      <c r="C35" s="1"/>
      <c r="E35" s="16"/>
      <c r="F35" s="11"/>
      <c r="G35" s="11"/>
      <c r="H35" s="11"/>
      <c r="I35" s="11"/>
      <c r="J35" s="11"/>
      <c r="K35" s="11"/>
      <c r="L35" s="11"/>
      <c r="M35" s="11"/>
      <c r="N35" s="11"/>
    </row>
    <row r="36" spans="2:14" ht="30" customHeight="1">
      <c r="B36" s="15"/>
      <c r="C36" s="1"/>
      <c r="E36" s="16"/>
      <c r="F36" s="11"/>
      <c r="G36" s="11"/>
      <c r="H36" s="11"/>
      <c r="I36" s="11"/>
      <c r="J36" s="11"/>
      <c r="K36" s="11"/>
      <c r="L36" s="11"/>
      <c r="M36" s="11"/>
      <c r="N36" s="11"/>
    </row>
    <row r="37" spans="2:14" ht="30" customHeight="1">
      <c r="C37" s="1"/>
      <c r="E37" s="12"/>
    </row>
    <row r="38" spans="2:14" ht="30" customHeight="1">
      <c r="C38" s="1"/>
      <c r="E38" s="12"/>
    </row>
    <row r="39" spans="2:14" ht="30" customHeight="1">
      <c r="C39" s="1"/>
      <c r="E39" s="12"/>
    </row>
    <row r="40" spans="2:14" ht="30" customHeight="1">
      <c r="C40" s="1"/>
      <c r="E40" s="13"/>
    </row>
    <row r="41" spans="2:14" ht="30" customHeight="1">
      <c r="C41" s="1"/>
      <c r="E41" s="13"/>
    </row>
    <row r="42" spans="2:14" ht="30" customHeight="1">
      <c r="C42" s="1"/>
      <c r="E42" s="13"/>
    </row>
    <row r="43" spans="2:14" ht="30" customHeight="1">
      <c r="C43" s="1"/>
      <c r="E43" s="13"/>
    </row>
    <row r="44" spans="2:14" ht="30" customHeight="1">
      <c r="E44" s="13"/>
    </row>
    <row r="45" spans="2:14" ht="30" customHeight="1">
      <c r="E45" s="13"/>
    </row>
    <row r="46" spans="2:14" ht="30" customHeight="1">
      <c r="E46" s="13"/>
    </row>
    <row r="47" spans="2:14" ht="30" customHeight="1">
      <c r="E47" s="13"/>
    </row>
    <row r="48" spans="2:14" ht="30" customHeight="1">
      <c r="E48" s="13"/>
    </row>
    <row r="49" spans="5:5" ht="30" customHeight="1">
      <c r="E49" s="13"/>
    </row>
    <row r="50" spans="5:5" ht="30" customHeight="1">
      <c r="E50" s="13"/>
    </row>
    <row r="51" spans="5:5" ht="30" customHeight="1">
      <c r="E51" s="13"/>
    </row>
    <row r="52" spans="5:5" ht="30" customHeight="1">
      <c r="E52" s="13"/>
    </row>
    <row r="53" spans="5:5" ht="30" customHeight="1">
      <c r="E53" s="13"/>
    </row>
    <row r="54" spans="5:5" ht="30" customHeight="1">
      <c r="E54" s="13"/>
    </row>
    <row r="55" spans="5:5" ht="30" customHeight="1">
      <c r="E55" s="13"/>
    </row>
    <row r="56" spans="5:5" ht="30" customHeight="1">
      <c r="E56" s="13"/>
    </row>
    <row r="57" spans="5:5" ht="30" customHeight="1">
      <c r="E57" s="13"/>
    </row>
    <row r="58" spans="5:5" ht="30" customHeight="1">
      <c r="E58" s="13"/>
    </row>
    <row r="59" spans="5:5" ht="30" customHeight="1">
      <c r="E59" s="13"/>
    </row>
    <row r="60" spans="5:5" ht="30" customHeight="1">
      <c r="E60" s="13"/>
    </row>
    <row r="61" spans="5:5" ht="30" customHeight="1">
      <c r="E61" s="13"/>
    </row>
    <row r="62" spans="5:5" ht="30" customHeight="1">
      <c r="E62" s="13"/>
    </row>
    <row r="63" spans="5:5" ht="30" customHeight="1">
      <c r="E63" s="13"/>
    </row>
    <row r="64" spans="5:5" ht="30" customHeight="1">
      <c r="E64" s="13"/>
    </row>
    <row r="65" spans="5:5" ht="30" customHeight="1">
      <c r="E65" s="13"/>
    </row>
    <row r="66" spans="5:5" ht="30" customHeight="1">
      <c r="E66" s="13"/>
    </row>
    <row r="67" spans="5:5" ht="30" customHeight="1">
      <c r="E67" s="13"/>
    </row>
    <row r="68" spans="5:5" ht="30" customHeight="1">
      <c r="E68" s="13"/>
    </row>
    <row r="69" spans="5:5" ht="30" customHeight="1">
      <c r="E69" s="13"/>
    </row>
    <row r="70" spans="5:5" ht="30" customHeight="1">
      <c r="E70" s="13"/>
    </row>
    <row r="71" spans="5:5" ht="30" customHeight="1">
      <c r="E71" s="13"/>
    </row>
    <row r="72" spans="5:5" ht="30" customHeight="1">
      <c r="E72" s="14"/>
    </row>
    <row r="73" spans="5:5" ht="30" customHeight="1">
      <c r="E73" s="14"/>
    </row>
    <row r="74" spans="5:5" ht="30" customHeight="1">
      <c r="E74" s="14"/>
    </row>
    <row r="75" spans="5:5" ht="30" customHeight="1">
      <c r="E75" s="14"/>
    </row>
    <row r="76" spans="5:5" ht="30" customHeight="1">
      <c r="E76" s="14"/>
    </row>
    <row r="77" spans="5:5" ht="30" customHeight="1"/>
    <row r="78" spans="5:5" ht="30" customHeight="1"/>
    <row r="79" spans="5:5" ht="30" customHeight="1"/>
    <row r="80" spans="5:5" ht="30" customHeight="1"/>
    <row r="81" ht="30" customHeight="1"/>
    <row r="82" ht="30" customHeight="1"/>
  </sheetData>
  <sheetProtection sheet="1" objects="1" scenarios="1"/>
  <mergeCells count="1">
    <mergeCell ref="B3:N3"/>
  </mergeCells>
  <pageMargins left="0.75" right="0.75" top="1" bottom="1" header="0.5" footer="0.5"/>
  <pageSetup orientation="portrait" verticalDpi="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'!Calc'!$P$2:$P$6</xm:f>
          </x14:formula1>
          <xm:sqref>F22:F24</xm:sqref>
        </x14:dataValidation>
        <x14:dataValidation type="list" allowBlank="1" showInputMessage="1" showErrorMessage="1" xr:uid="{00000000-0002-0000-0100-000001000000}">
          <x14:formula1>
            <xm:f>'!Calc'!$P$1:$P$6</xm:f>
          </x14:formula1>
          <xm:sqref>E7:N21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Q34"/>
  <sheetViews>
    <sheetView showGridLines="0" tabSelected="1" topLeftCell="A4" zoomScale="70" zoomScaleNormal="70" workbookViewId="0">
      <selection activeCell="V8" sqref="V8"/>
    </sheetView>
  </sheetViews>
  <sheetFormatPr defaultColWidth="8.81640625" defaultRowHeight="12.5"/>
  <cols>
    <col min="1" max="1" width="2.81640625" customWidth="1"/>
    <col min="14" max="14" width="9.1796875" customWidth="1"/>
    <col min="22" max="22" width="9.1796875" customWidth="1"/>
  </cols>
  <sheetData>
    <row r="1" spans="2:17" ht="15" customHeight="1"/>
    <row r="2" spans="2:17" ht="33.75" customHeight="1">
      <c r="B2" s="71" t="s">
        <v>78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2"/>
      <c r="P2" s="2"/>
      <c r="Q2" s="2"/>
    </row>
    <row r="3" spans="2:17" ht="78" customHeight="1">
      <c r="B3" s="111" t="s">
        <v>84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7" spans="2:17" s="1" customFormat="1" ht="24" customHeight="1">
      <c r="B7" s="88" t="s">
        <v>77</v>
      </c>
      <c r="C7" s="89"/>
      <c r="D7" s="89"/>
      <c r="E7" s="89"/>
      <c r="F7" s="89"/>
      <c r="G7" s="89"/>
      <c r="H7" s="89"/>
      <c r="I7" s="89"/>
      <c r="J7" s="90"/>
      <c r="K7" s="90"/>
      <c r="L7" s="90"/>
      <c r="M7" s="90"/>
      <c r="N7" s="90"/>
    </row>
    <row r="26" spans="2:14" ht="43" customHeight="1">
      <c r="B26" s="112" t="str">
        <f>'!Calc'!S2</f>
        <v xml:space="preserve">Focus your efforts on refining your technology strategy. Perform an application rationalization exercise to eliminate redundancies and identify opportunites for automation. 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2:14" ht="14.5">
      <c r="B27" s="74" t="s">
        <v>80</v>
      </c>
    </row>
    <row r="28" spans="2:14" ht="14.5">
      <c r="B28" s="74"/>
    </row>
    <row r="29" spans="2:14" ht="14.5">
      <c r="B29" s="74"/>
    </row>
    <row r="31" spans="2:14" s="1" customFormat="1" ht="24" customHeight="1">
      <c r="B31" s="88" t="s">
        <v>79</v>
      </c>
      <c r="C31" s="89"/>
      <c r="D31" s="89"/>
      <c r="E31" s="89"/>
      <c r="F31" s="89"/>
      <c r="G31" s="89"/>
      <c r="H31" s="89"/>
      <c r="I31" s="89"/>
      <c r="J31" s="90"/>
      <c r="K31" s="90"/>
      <c r="L31" s="90"/>
      <c r="M31" s="90"/>
      <c r="N31" s="90"/>
    </row>
    <row r="34" spans="2:2" ht="13">
      <c r="B34" s="70"/>
    </row>
  </sheetData>
  <sheetProtection sheet="1" objects="1" scenarios="1"/>
  <mergeCells count="2">
    <mergeCell ref="B3:N3"/>
    <mergeCell ref="B26:N26"/>
  </mergeCells>
  <phoneticPr fontId="5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</sheetPr>
  <dimension ref="B1:S82"/>
  <sheetViews>
    <sheetView showGridLines="0" topLeftCell="G1" workbookViewId="0">
      <selection activeCell="S2" sqref="S2"/>
    </sheetView>
  </sheetViews>
  <sheetFormatPr defaultColWidth="8.81640625" defaultRowHeight="12.5"/>
  <cols>
    <col min="1" max="1" width="1.6328125" customWidth="1"/>
    <col min="2" max="2" width="3.81640625" customWidth="1"/>
    <col min="3" max="3" width="31.453125" customWidth="1"/>
    <col min="4" max="4" width="3" customWidth="1"/>
    <col min="5" max="14" width="14.36328125" customWidth="1"/>
    <col min="16" max="16" width="21.453125" customWidth="1"/>
    <col min="17" max="17" width="6" customWidth="1"/>
    <col min="18" max="18" width="15" customWidth="1"/>
  </cols>
  <sheetData>
    <row r="1" spans="2:19" ht="15" customHeight="1">
      <c r="P1" s="23" t="s">
        <v>50</v>
      </c>
      <c r="Q1" s="24">
        <v>0</v>
      </c>
      <c r="R1" s="23"/>
      <c r="S1" s="49"/>
    </row>
    <row r="2" spans="2:19" ht="33.75" customHeight="1">
      <c r="B2" s="4" t="s">
        <v>31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2"/>
      <c r="P2" s="25" t="s">
        <v>14</v>
      </c>
      <c r="Q2" s="26">
        <v>1</v>
      </c>
      <c r="R2" s="50" t="s">
        <v>39</v>
      </c>
      <c r="S2" s="51" t="str">
        <f>CONCATENATE(IF(AND(O19&lt;O20,O19&lt;O21),"Begin your optimization efforts by investing in your personnel. Identify any skill gaps using the Skill Assessment tool, and ensure that roles and responsibilities have been adequately clarified. ",IF(AND(O20&lt;19,O20&lt;O21),"To improve maturity, invest in process development. Your organization stands to benefit by more clearly documenting processes and implementing a regular review process. ",IF(AND(O21&lt;O19,O21&lt;20),"Focus your efforts on refining your technology strategy. Perform an application rationalization exercise to eliminate redundancies and identify opportunites for automation. ",""))))</f>
        <v xml:space="preserve">Focus your efforts on refining your technology strategy. Perform an application rationalization exercise to eliminate redundancies and identify opportunites for automation. </v>
      </c>
    </row>
    <row r="3" spans="2:19" ht="45" customHeight="1">
      <c r="B3" s="19" t="s">
        <v>19</v>
      </c>
      <c r="P3" s="25" t="s">
        <v>15</v>
      </c>
      <c r="Q3" s="26">
        <v>2</v>
      </c>
      <c r="R3" s="52" t="str">
        <f>CONCATENATE(E24," has been identifed as a vulnerability. ",R4)</f>
        <v>Availability Management has been identifed as a vulnerability. Availability Management Recommendation</v>
      </c>
      <c r="S3" s="53"/>
    </row>
    <row r="4" spans="2:19" ht="15.75" customHeight="1">
      <c r="P4" s="25" t="s">
        <v>16</v>
      </c>
      <c r="Q4" s="26">
        <v>3</v>
      </c>
      <c r="R4" t="str">
        <f>VLOOKUP(E24,R8:S17,2,TRUE)</f>
        <v>Availability Management Recommendation</v>
      </c>
    </row>
    <row r="5" spans="2:19" ht="45" customHeight="1">
      <c r="B5" s="8"/>
      <c r="C5" s="9"/>
      <c r="D5" s="9"/>
      <c r="E5" s="10" t="s">
        <v>9</v>
      </c>
      <c r="F5" s="10" t="s">
        <v>1</v>
      </c>
      <c r="G5" s="10" t="s">
        <v>5</v>
      </c>
      <c r="H5" s="10" t="s">
        <v>7</v>
      </c>
      <c r="I5" s="10" t="s">
        <v>6</v>
      </c>
      <c r="J5" s="10" t="s">
        <v>8</v>
      </c>
      <c r="K5" s="10" t="s">
        <v>10</v>
      </c>
      <c r="L5" s="10" t="s">
        <v>11</v>
      </c>
      <c r="M5" s="10" t="s">
        <v>12</v>
      </c>
      <c r="N5" s="10" t="s">
        <v>13</v>
      </c>
      <c r="P5" s="25" t="s">
        <v>17</v>
      </c>
      <c r="Q5" s="26">
        <v>4</v>
      </c>
    </row>
    <row r="6" spans="2:19" s="20" customFormat="1" ht="7.5" customHeight="1">
      <c r="B6" s="29"/>
      <c r="C6" s="21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P6" s="27" t="s">
        <v>18</v>
      </c>
      <c r="Q6" s="28">
        <v>5</v>
      </c>
      <c r="R6"/>
    </row>
    <row r="7" spans="2:19" ht="50">
      <c r="B7" s="31" t="s">
        <v>3</v>
      </c>
      <c r="C7" s="32" t="s">
        <v>20</v>
      </c>
      <c r="D7" s="33"/>
      <c r="E7" s="34" t="str">
        <f>('1. Capability Input'!E7)</f>
        <v>2 - Disagree</v>
      </c>
      <c r="F7" s="34" t="str">
        <f>('1. Capability Input'!F7)</f>
        <v>0 - Nonexistent</v>
      </c>
      <c r="G7" s="34" t="str">
        <f>('1. Capability Input'!G7)</f>
        <v>4 - Agree</v>
      </c>
      <c r="H7" s="34" t="str">
        <f>('1. Capability Input'!H7)</f>
        <v>4 - Agree</v>
      </c>
      <c r="I7" s="34" t="str">
        <f>('1. Capability Input'!I7)</f>
        <v>4 - Agree</v>
      </c>
      <c r="J7" s="34" t="str">
        <f>('1. Capability Input'!J7)</f>
        <v>2 - Disagree</v>
      </c>
      <c r="K7" s="34" t="str">
        <f>('1. Capability Input'!K7)</f>
        <v>2 - Disagree</v>
      </c>
      <c r="L7" s="34" t="str">
        <f>('1. Capability Input'!L7)</f>
        <v>5 - Strongly Agree</v>
      </c>
      <c r="M7" s="34" t="str">
        <f>('1. Capability Input'!M7)</f>
        <v>4 - Agree</v>
      </c>
      <c r="N7" s="34" t="str">
        <f>('1. Capability Input'!N7)</f>
        <v>4 - Agree</v>
      </c>
    </row>
    <row r="8" spans="2:19" ht="51" customHeight="1">
      <c r="B8" s="31" t="s">
        <v>3</v>
      </c>
      <c r="C8" s="32" t="s">
        <v>21</v>
      </c>
      <c r="D8" s="33"/>
      <c r="E8" s="34" t="str">
        <f>('1. Capability Input'!E8)</f>
        <v>4 - Agree</v>
      </c>
      <c r="F8" s="34" t="str">
        <f>('1. Capability Input'!F8)</f>
        <v>1 - Strongly disagree</v>
      </c>
      <c r="G8" s="34" t="str">
        <f>('1. Capability Input'!G8)</f>
        <v>4 - Agree</v>
      </c>
      <c r="H8" s="34" t="str">
        <f>('1. Capability Input'!H8)</f>
        <v>3 - Unsure / Neither agree nor disagree</v>
      </c>
      <c r="I8" s="34" t="str">
        <f>('1. Capability Input'!I8)</f>
        <v>4 - Agree</v>
      </c>
      <c r="J8" s="34" t="str">
        <f>('1. Capability Input'!J8)</f>
        <v>3 - Unsure / Neither agree nor disagree</v>
      </c>
      <c r="K8" s="34" t="str">
        <f>('1. Capability Input'!K8)</f>
        <v>4 - Agree</v>
      </c>
      <c r="L8" s="34" t="str">
        <f>('1. Capability Input'!L8)</f>
        <v>2 - Disagree</v>
      </c>
      <c r="M8" s="34" t="str">
        <f>('1. Capability Input'!M8)</f>
        <v>1 - Strongly disagree</v>
      </c>
      <c r="N8" s="34" t="str">
        <f>('1. Capability Input'!N8)</f>
        <v>5 - Strongly Agree</v>
      </c>
      <c r="R8" s="3" t="s">
        <v>9</v>
      </c>
      <c r="S8" s="3" t="s">
        <v>40</v>
      </c>
    </row>
    <row r="9" spans="2:19" ht="51" customHeight="1">
      <c r="B9" s="31" t="s">
        <v>3</v>
      </c>
      <c r="C9" s="32" t="s">
        <v>22</v>
      </c>
      <c r="D9" s="33"/>
      <c r="E9" s="34" t="str">
        <f>('1. Capability Input'!E9)</f>
        <v>2 - Disagree</v>
      </c>
      <c r="F9" s="34" t="str">
        <f>('1. Capability Input'!F9)</f>
        <v>4 - Agree</v>
      </c>
      <c r="G9" s="34" t="str">
        <f>('1. Capability Input'!G9)</f>
        <v>4 - Agree</v>
      </c>
      <c r="H9" s="34" t="str">
        <f>('1. Capability Input'!H9)</f>
        <v>3 - Unsure / Neither agree nor disagree</v>
      </c>
      <c r="I9" s="34" t="str">
        <f>('1. Capability Input'!I9)</f>
        <v>2 - Disagree</v>
      </c>
      <c r="J9" s="34" t="str">
        <f>('1. Capability Input'!J9)</f>
        <v>4 - Agree</v>
      </c>
      <c r="K9" s="34" t="str">
        <f>('1. Capability Input'!K9)</f>
        <v>3 - Unsure / Neither agree nor disagree</v>
      </c>
      <c r="L9" s="34" t="str">
        <f>('1. Capability Input'!L9)</f>
        <v>2 - Disagree</v>
      </c>
      <c r="M9" s="34" t="str">
        <f>('1. Capability Input'!M9)</f>
        <v>3 - Unsure / Neither agree nor disagree</v>
      </c>
      <c r="N9" s="34" t="str">
        <f>('1. Capability Input'!N9)</f>
        <v>1 - Strongly disagree</v>
      </c>
      <c r="R9" s="3" t="s">
        <v>1</v>
      </c>
      <c r="S9" s="3" t="s">
        <v>41</v>
      </c>
    </row>
    <row r="10" spans="2:19" ht="51" customHeight="1">
      <c r="B10" s="31" t="s">
        <v>3</v>
      </c>
      <c r="C10" s="32" t="s">
        <v>23</v>
      </c>
      <c r="D10" s="33"/>
      <c r="E10" s="34" t="str">
        <f>('1. Capability Input'!E10)</f>
        <v>5 - Strongly Agree</v>
      </c>
      <c r="F10" s="34" t="str">
        <f>('1. Capability Input'!F10)</f>
        <v>5 - Strongly Agree</v>
      </c>
      <c r="G10" s="34" t="str">
        <f>('1. Capability Input'!G10)</f>
        <v>5 - Strongly Agree</v>
      </c>
      <c r="H10" s="34" t="str">
        <f>('1. Capability Input'!H10)</f>
        <v>1 - Strongly disagree</v>
      </c>
      <c r="I10" s="34" t="str">
        <f>('1. Capability Input'!I10)</f>
        <v>4 - Agree</v>
      </c>
      <c r="J10" s="34" t="str">
        <f>('1. Capability Input'!J10)</f>
        <v>4 - Agree</v>
      </c>
      <c r="K10" s="34" t="str">
        <f>('1. Capability Input'!K10)</f>
        <v>3 - Unsure / Neither agree nor disagree</v>
      </c>
      <c r="L10" s="34" t="str">
        <f>('1. Capability Input'!L10)</f>
        <v>5 - Strongly Agree</v>
      </c>
      <c r="M10" s="34" t="str">
        <f>('1. Capability Input'!M10)</f>
        <v>4 - Agree</v>
      </c>
      <c r="N10" s="34" t="str">
        <f>('1. Capability Input'!N10)</f>
        <v>2 - Disagree</v>
      </c>
      <c r="R10" s="3" t="s">
        <v>5</v>
      </c>
      <c r="S10" s="3" t="s">
        <v>47</v>
      </c>
    </row>
    <row r="11" spans="2:19" ht="51" customHeight="1">
      <c r="B11" s="31" t="s">
        <v>2</v>
      </c>
      <c r="C11" s="32" t="s">
        <v>24</v>
      </c>
      <c r="D11" s="33"/>
      <c r="E11" s="34" t="str">
        <f>('1. Capability Input'!E11)</f>
        <v>5 - Strongly Agree</v>
      </c>
      <c r="F11" s="34" t="str">
        <f>('1. Capability Input'!F11)</f>
        <v>4 - Agree</v>
      </c>
      <c r="G11" s="34" t="str">
        <f>('1. Capability Input'!G11)</f>
        <v>4 - Agree</v>
      </c>
      <c r="H11" s="34" t="str">
        <f>('1. Capability Input'!H11)</f>
        <v>4 - Agree</v>
      </c>
      <c r="I11" s="34" t="str">
        <f>('1. Capability Input'!I11)</f>
        <v>4 - Agree</v>
      </c>
      <c r="J11" s="34" t="str">
        <f>('1. Capability Input'!J11)</f>
        <v>5 - Strongly Agree</v>
      </c>
      <c r="K11" s="34" t="str">
        <f>('1. Capability Input'!K11)</f>
        <v>4 - Agree</v>
      </c>
      <c r="L11" s="34" t="str">
        <f>('1. Capability Input'!L11)</f>
        <v>5 - Strongly Agree</v>
      </c>
      <c r="M11" s="34" t="str">
        <f>('1. Capability Input'!M11)</f>
        <v>3 - Unsure / Neither agree nor disagree</v>
      </c>
      <c r="N11" s="34" t="str">
        <f>('1. Capability Input'!N11)</f>
        <v>4 - Agree</v>
      </c>
      <c r="R11" s="54" t="s">
        <v>7</v>
      </c>
      <c r="S11" s="3" t="s">
        <v>42</v>
      </c>
    </row>
    <row r="12" spans="2:19" ht="51" customHeight="1">
      <c r="B12" s="31" t="s">
        <v>2</v>
      </c>
      <c r="C12" s="32" t="s">
        <v>25</v>
      </c>
      <c r="D12" s="33"/>
      <c r="E12" s="34" t="s">
        <v>14</v>
      </c>
      <c r="F12" s="34" t="str">
        <f>('1. Capability Input'!F12)</f>
        <v>5 - Strongly Agree</v>
      </c>
      <c r="G12" s="34" t="str">
        <f>('1. Capability Input'!G12)</f>
        <v>4 - Agree</v>
      </c>
      <c r="H12" s="34" t="str">
        <f>('1. Capability Input'!H12)</f>
        <v>4 - Agree</v>
      </c>
      <c r="I12" s="34" t="str">
        <f>('1. Capability Input'!I12)</f>
        <v>5 - Strongly Agree</v>
      </c>
      <c r="J12" s="34" t="str">
        <f>('1. Capability Input'!J12)</f>
        <v>4 - Agree</v>
      </c>
      <c r="K12" s="34" t="str">
        <f>('1. Capability Input'!K12)</f>
        <v>5 - Strongly Agree</v>
      </c>
      <c r="L12" s="34" t="str">
        <f>('1. Capability Input'!L12)</f>
        <v>4 - Agree</v>
      </c>
      <c r="M12" s="34" t="str">
        <f>('1. Capability Input'!M12)</f>
        <v>3 - Unsure / Neither agree nor disagree</v>
      </c>
      <c r="N12" s="34" t="str">
        <f>('1. Capability Input'!N12)</f>
        <v>4 - Agree</v>
      </c>
      <c r="R12" s="54" t="s">
        <v>6</v>
      </c>
      <c r="S12" s="3" t="s">
        <v>43</v>
      </c>
    </row>
    <row r="13" spans="2:19" ht="50">
      <c r="B13" s="31" t="s">
        <v>2</v>
      </c>
      <c r="C13" s="32" t="s">
        <v>26</v>
      </c>
      <c r="D13" s="33"/>
      <c r="E13" s="34" t="str">
        <f>('1. Capability Input'!E13)</f>
        <v>5 - Strongly Agree</v>
      </c>
      <c r="F13" s="34" t="str">
        <f>('1. Capability Input'!F13)</f>
        <v>4 - Agree</v>
      </c>
      <c r="G13" s="34" t="str">
        <f>('1. Capability Input'!G13)</f>
        <v>2 - Disagree</v>
      </c>
      <c r="H13" s="34" t="str">
        <f>('1. Capability Input'!H13)</f>
        <v>4 - Agree</v>
      </c>
      <c r="I13" s="34" t="str">
        <f>('1. Capability Input'!I13)</f>
        <v>4 - Agree</v>
      </c>
      <c r="J13" s="34" t="str">
        <f>('1. Capability Input'!J13)</f>
        <v>4 - Agree</v>
      </c>
      <c r="K13" s="34" t="str">
        <f>('1. Capability Input'!K13)</f>
        <v>5 - Strongly Agree</v>
      </c>
      <c r="L13" s="34" t="str">
        <f>('1. Capability Input'!L13)</f>
        <v>3 - Unsure / Neither agree nor disagree</v>
      </c>
      <c r="M13" s="34" t="str">
        <f>('1. Capability Input'!M13)</f>
        <v>4 - Agree</v>
      </c>
      <c r="N13" s="34" t="str">
        <f>('1. Capability Input'!N13)</f>
        <v>5 - Strongly Agree</v>
      </c>
      <c r="R13" s="54" t="s">
        <v>8</v>
      </c>
      <c r="S13" s="3" t="s">
        <v>44</v>
      </c>
    </row>
    <row r="14" spans="2:19" ht="45" customHeight="1">
      <c r="B14" s="31" t="s">
        <v>2</v>
      </c>
      <c r="C14" s="32" t="s">
        <v>28</v>
      </c>
      <c r="D14" s="33"/>
      <c r="E14" s="34" t="s">
        <v>14</v>
      </c>
      <c r="F14" s="34" t="str">
        <f>('1. Capability Input'!F14)</f>
        <v>5 - Strongly Agree</v>
      </c>
      <c r="G14" s="34" t="str">
        <f>('1. Capability Input'!G14)</f>
        <v>5 - Strongly Agree</v>
      </c>
      <c r="H14" s="34" t="str">
        <f>('1. Capability Input'!H14)</f>
        <v>4 - Agree</v>
      </c>
      <c r="I14" s="34" t="str">
        <f>('1. Capability Input'!I14)</f>
        <v>4 - Agree</v>
      </c>
      <c r="J14" s="34" t="str">
        <f>('1. Capability Input'!J14)</f>
        <v>3 - Unsure / Neither agree nor disagree</v>
      </c>
      <c r="K14" s="34" t="str">
        <f>('1. Capability Input'!K14)</f>
        <v>4 - Agree</v>
      </c>
      <c r="L14" s="34" t="str">
        <f>('1. Capability Input'!L14)</f>
        <v>4 - Agree</v>
      </c>
      <c r="M14" s="34" t="str">
        <f>('1. Capability Input'!M14)</f>
        <v>4 - Agree</v>
      </c>
      <c r="N14" s="34" t="str">
        <f>('1. Capability Input'!N14)</f>
        <v>2 - Disagree</v>
      </c>
      <c r="R14" s="54" t="s">
        <v>10</v>
      </c>
      <c r="S14" s="3" t="s">
        <v>48</v>
      </c>
    </row>
    <row r="15" spans="2:19" ht="45" customHeight="1">
      <c r="B15" s="31" t="s">
        <v>4</v>
      </c>
      <c r="C15" s="32" t="s">
        <v>27</v>
      </c>
      <c r="D15" s="33"/>
      <c r="E15" s="34" t="str">
        <f>('1. Capability Input'!E15)</f>
        <v>4 - Agree</v>
      </c>
      <c r="F15" s="34" t="str">
        <f>('1. Capability Input'!F15)</f>
        <v>2 - Disagree</v>
      </c>
      <c r="G15" s="34" t="str">
        <f>('1. Capability Input'!G15)</f>
        <v>3 - Unsure / Neither agree nor disagree</v>
      </c>
      <c r="H15" s="34" t="str">
        <f>('1. Capability Input'!H15)</f>
        <v>5 - Strongly Agree</v>
      </c>
      <c r="I15" s="34" t="str">
        <f>('1. Capability Input'!I15)</f>
        <v>4 - Agree</v>
      </c>
      <c r="J15" s="34" t="str">
        <f>('1. Capability Input'!J15)</f>
        <v>3 - Unsure / Neither agree nor disagree</v>
      </c>
      <c r="K15" s="34" t="str">
        <f>('1. Capability Input'!K15)</f>
        <v>3 - Unsure / Neither agree nor disagree</v>
      </c>
      <c r="L15" s="34" t="str">
        <f>('1. Capability Input'!L15)</f>
        <v>3 - Unsure / Neither agree nor disagree</v>
      </c>
      <c r="M15" s="34" t="str">
        <f>('1. Capability Input'!M15)</f>
        <v>2 - Disagree</v>
      </c>
      <c r="N15" s="34" t="str">
        <f>('1. Capability Input'!N15)</f>
        <v>5 - Strongly Agree</v>
      </c>
      <c r="R15" s="54" t="s">
        <v>11</v>
      </c>
      <c r="S15" s="3" t="s">
        <v>45</v>
      </c>
    </row>
    <row r="16" spans="2:19" ht="45" customHeight="1">
      <c r="B16" s="31" t="s">
        <v>4</v>
      </c>
      <c r="C16" s="32" t="s">
        <v>29</v>
      </c>
      <c r="D16" s="33"/>
      <c r="E16" s="34" t="str">
        <f>('1. Capability Input'!E16)</f>
        <v>0 - Nonexistent</v>
      </c>
      <c r="F16" s="34" t="str">
        <f>('1. Capability Input'!F16)</f>
        <v>2 - Disagree</v>
      </c>
      <c r="G16" s="34" t="str">
        <f>('1. Capability Input'!G16)</f>
        <v>2 - Disagree</v>
      </c>
      <c r="H16" s="34" t="str">
        <f>('1. Capability Input'!H16)</f>
        <v>2 - Disagree</v>
      </c>
      <c r="I16" s="34" t="str">
        <f>('1. Capability Input'!I16)</f>
        <v>4 - Agree</v>
      </c>
      <c r="J16" s="34" t="str">
        <f>('1. Capability Input'!J16)</f>
        <v>4 - Agree</v>
      </c>
      <c r="K16" s="34" t="str">
        <f>('1. Capability Input'!K16)</f>
        <v>1 - Strongly disagree</v>
      </c>
      <c r="L16" s="34" t="str">
        <f>('1. Capability Input'!L16)</f>
        <v>4 - Agree</v>
      </c>
      <c r="M16" s="34" t="str">
        <f>('1. Capability Input'!M16)</f>
        <v>4 - Agree</v>
      </c>
      <c r="N16" s="34" t="str">
        <f>('1. Capability Input'!N16)</f>
        <v>4 - Agree</v>
      </c>
      <c r="R16" s="54" t="s">
        <v>12</v>
      </c>
      <c r="S16" s="3" t="s">
        <v>49</v>
      </c>
    </row>
    <row r="17" spans="2:19" ht="45" customHeight="1">
      <c r="B17" s="31" t="s">
        <v>4</v>
      </c>
      <c r="C17" s="32" t="s">
        <v>30</v>
      </c>
      <c r="D17" s="33"/>
      <c r="E17" s="34" t="str">
        <f>('1. Capability Input'!E17)</f>
        <v>4 - Agree</v>
      </c>
      <c r="F17" s="34" t="str">
        <f>('1. Capability Input'!F17)</f>
        <v>4 - Agree</v>
      </c>
      <c r="G17" s="34" t="str">
        <f>('1. Capability Input'!G17)</f>
        <v>3 - Unsure / Neither agree nor disagree</v>
      </c>
      <c r="H17" s="34" t="str">
        <f>('1. Capability Input'!H17)</f>
        <v>2 - Disagree</v>
      </c>
      <c r="I17" s="34" t="str">
        <f>('1. Capability Input'!I17)</f>
        <v>3 - Unsure / Neither agree nor disagree</v>
      </c>
      <c r="J17" s="34" t="str">
        <f>('1. Capability Input'!J17)</f>
        <v>3 - Unsure / Neither agree nor disagree</v>
      </c>
      <c r="K17" s="34" t="str">
        <f>('1. Capability Input'!K17)</f>
        <v>2 - Disagree</v>
      </c>
      <c r="L17" s="34" t="str">
        <f>('1. Capability Input'!L17)</f>
        <v>3 - Unsure / Neither agree nor disagree</v>
      </c>
      <c r="M17" s="34" t="str">
        <f>('1. Capability Input'!M17)</f>
        <v>4 - Agree</v>
      </c>
      <c r="N17" s="34" t="str">
        <f>('1. Capability Input'!N17)</f>
        <v>3 - Unsure / Neither agree nor disagree</v>
      </c>
      <c r="R17" s="54" t="s">
        <v>0</v>
      </c>
      <c r="S17" s="3" t="s">
        <v>46</v>
      </c>
    </row>
    <row r="18" spans="2:19" ht="45" customHeight="1">
      <c r="B18" s="31" t="s">
        <v>4</v>
      </c>
      <c r="C18" s="32" t="s">
        <v>32</v>
      </c>
      <c r="D18" s="33"/>
      <c r="E18" s="34" t="s">
        <v>14</v>
      </c>
      <c r="F18" s="34" t="str">
        <f>('1. Capability Input'!F18)</f>
        <v>5 - Strongly Agree</v>
      </c>
      <c r="G18" s="34" t="str">
        <f>('1. Capability Input'!G18)</f>
        <v>2 - Disagree</v>
      </c>
      <c r="H18" s="34" t="str">
        <f>('1. Capability Input'!H18)</f>
        <v>3 - Unsure / Neither agree nor disagree</v>
      </c>
      <c r="I18" s="34" t="str">
        <f>('1. Capability Input'!I18)</f>
        <v>0 - Nonexistent</v>
      </c>
      <c r="J18" s="34" t="str">
        <f>('1. Capability Input'!J18)</f>
        <v>4 - Agree</v>
      </c>
      <c r="K18" s="34" t="str">
        <f>('1. Capability Input'!K18)</f>
        <v>3 - Unsure / Neither agree nor disagree</v>
      </c>
      <c r="L18" s="34" t="str">
        <f>('1. Capability Input'!L18)</f>
        <v>4 - Agree</v>
      </c>
      <c r="M18" s="34" t="str">
        <f>('1. Capability Input'!M18)</f>
        <v>2 - Disagree</v>
      </c>
      <c r="N18" s="34" t="str">
        <f>('1. Capability Input'!N18)</f>
        <v>4 - Agree</v>
      </c>
    </row>
    <row r="19" spans="2:19" ht="45" customHeight="1">
      <c r="B19" s="15"/>
      <c r="C19" s="17" t="s">
        <v>33</v>
      </c>
      <c r="D19" s="3"/>
      <c r="E19" s="30">
        <f t="shared" ref="E19:N19" si="0">_xlfn.IFNA(((VLOOKUP(E$7,$P$1:$Q$6,2,TRUE)+VLOOKUP(E$8,$P$1:$Q$6,2,TRUE)+VLOOKUP(E$9,$P$1:$Q$6,2,TRUE)+VLOOKUP(E$10,$P$1:$Q$6,2,TRUE))/20),"")</f>
        <v>0.65</v>
      </c>
      <c r="F19" s="30">
        <f t="shared" si="0"/>
        <v>0.5</v>
      </c>
      <c r="G19" s="30">
        <f t="shared" si="0"/>
        <v>0.85</v>
      </c>
      <c r="H19" s="30">
        <f t="shared" si="0"/>
        <v>0.55000000000000004</v>
      </c>
      <c r="I19" s="30">
        <f t="shared" si="0"/>
        <v>0.7</v>
      </c>
      <c r="J19" s="30">
        <f t="shared" si="0"/>
        <v>0.65</v>
      </c>
      <c r="K19" s="30">
        <f t="shared" si="0"/>
        <v>0.6</v>
      </c>
      <c r="L19" s="30">
        <f t="shared" si="0"/>
        <v>0.7</v>
      </c>
      <c r="M19" s="30">
        <f t="shared" si="0"/>
        <v>0.6</v>
      </c>
      <c r="N19" s="30">
        <f t="shared" si="0"/>
        <v>0.6</v>
      </c>
      <c r="O19" s="36">
        <f>AVERAGE(E19:N19)</f>
        <v>0.6399999999999999</v>
      </c>
      <c r="P19" s="35">
        <f>1-O19</f>
        <v>0.3600000000000001</v>
      </c>
    </row>
    <row r="20" spans="2:19" ht="45" customHeight="1">
      <c r="B20" s="15"/>
      <c r="C20" s="17" t="s">
        <v>34</v>
      </c>
      <c r="D20" s="3"/>
      <c r="E20" s="30">
        <f t="shared" ref="E20:N20" si="1">_xlfn.IFNA((VLOOKUP(E$11,$P$1:$Q$6,2,TRUE)+VLOOKUP(E$12,$P$1:$Q$6,2,TRUE)+VLOOKUP(E$13,$P$1:$Q$6,2,TRUE)+VLOOKUP(E$14,$P$1:$Q$6,2,TRUE))/20,"")</f>
        <v>0.6</v>
      </c>
      <c r="F20" s="30">
        <f t="shared" si="1"/>
        <v>0.9</v>
      </c>
      <c r="G20" s="30">
        <f t="shared" si="1"/>
        <v>0.75</v>
      </c>
      <c r="H20" s="30">
        <f t="shared" si="1"/>
        <v>0.8</v>
      </c>
      <c r="I20" s="30">
        <f t="shared" si="1"/>
        <v>0.85</v>
      </c>
      <c r="J20" s="30">
        <f t="shared" si="1"/>
        <v>0.8</v>
      </c>
      <c r="K20" s="30">
        <f t="shared" si="1"/>
        <v>0.9</v>
      </c>
      <c r="L20" s="30">
        <f t="shared" si="1"/>
        <v>0.8</v>
      </c>
      <c r="M20" s="30">
        <f t="shared" si="1"/>
        <v>0.7</v>
      </c>
      <c r="N20" s="30">
        <f t="shared" si="1"/>
        <v>0.75</v>
      </c>
      <c r="O20" s="36">
        <f t="shared" ref="O20:O21" si="2">AVERAGE(E20:N20)</f>
        <v>0.78500000000000003</v>
      </c>
      <c r="P20" s="35">
        <f t="shared" ref="P20:P21" si="3">1-O20</f>
        <v>0.21499999999999997</v>
      </c>
    </row>
    <row r="21" spans="2:19" ht="45" customHeight="1">
      <c r="B21" s="7"/>
      <c r="C21" s="17" t="s">
        <v>35</v>
      </c>
      <c r="D21" s="3"/>
      <c r="E21" s="30">
        <f t="shared" ref="E21:N21" si="4">_xlfn.IFNA((VLOOKUP(E$15,$P$1:$Q$6,2,TRUE)+VLOOKUP(E$16,$P$1:$Q$6,2,TRUE)+VLOOKUP(E$17,$P$1:$Q$6,2,TRUE)+VLOOKUP(E$18,$P$1:$Q$6,2,TRUE))/20,"")</f>
        <v>0.45</v>
      </c>
      <c r="F21" s="30">
        <f t="shared" si="4"/>
        <v>0.65</v>
      </c>
      <c r="G21" s="30">
        <f t="shared" si="4"/>
        <v>0.5</v>
      </c>
      <c r="H21" s="30">
        <f t="shared" si="4"/>
        <v>0.6</v>
      </c>
      <c r="I21" s="30">
        <f t="shared" si="4"/>
        <v>0.55000000000000004</v>
      </c>
      <c r="J21" s="30">
        <f t="shared" si="4"/>
        <v>0.7</v>
      </c>
      <c r="K21" s="30">
        <f t="shared" si="4"/>
        <v>0.45</v>
      </c>
      <c r="L21" s="30">
        <f t="shared" si="4"/>
        <v>0.7</v>
      </c>
      <c r="M21" s="30">
        <f t="shared" si="4"/>
        <v>0.6</v>
      </c>
      <c r="N21" s="30">
        <f t="shared" si="4"/>
        <v>0.8</v>
      </c>
      <c r="O21" s="36">
        <f t="shared" si="2"/>
        <v>0.6</v>
      </c>
      <c r="P21" s="35">
        <f t="shared" si="3"/>
        <v>0.4</v>
      </c>
    </row>
    <row r="22" spans="2:19" ht="45" customHeight="1">
      <c r="B22" s="15"/>
      <c r="C22" s="19" t="s">
        <v>36</v>
      </c>
      <c r="D22" s="3"/>
      <c r="E22" s="37">
        <f>SUM(E19:E21)/3</f>
        <v>0.56666666666666665</v>
      </c>
      <c r="F22" s="37">
        <f t="shared" ref="F22:N22" si="5">SUM(F19:F21)/3</f>
        <v>0.68333333333333324</v>
      </c>
      <c r="G22" s="37">
        <f t="shared" si="5"/>
        <v>0.70000000000000007</v>
      </c>
      <c r="H22" s="37">
        <f t="shared" si="5"/>
        <v>0.65</v>
      </c>
      <c r="I22" s="37">
        <f t="shared" si="5"/>
        <v>0.69999999999999984</v>
      </c>
      <c r="J22" s="37">
        <f t="shared" si="5"/>
        <v>0.71666666666666679</v>
      </c>
      <c r="K22" s="37">
        <f t="shared" si="5"/>
        <v>0.65</v>
      </c>
      <c r="L22" s="37">
        <f t="shared" si="5"/>
        <v>0.73333333333333339</v>
      </c>
      <c r="M22" s="37">
        <f t="shared" si="5"/>
        <v>0.6333333333333333</v>
      </c>
      <c r="N22" s="37">
        <f t="shared" si="5"/>
        <v>0.71666666666666679</v>
      </c>
    </row>
    <row r="23" spans="2:19" ht="45" customHeight="1">
      <c r="B23" s="15"/>
      <c r="C23" s="19"/>
      <c r="D23" s="3"/>
      <c r="E23" s="37"/>
      <c r="F23" s="11"/>
      <c r="G23" s="11"/>
      <c r="H23" s="11"/>
      <c r="I23" s="11"/>
      <c r="J23" s="11"/>
      <c r="K23" s="11"/>
      <c r="L23" s="11"/>
      <c r="M23" s="11"/>
      <c r="N23" s="11"/>
    </row>
    <row r="24" spans="2:19" ht="45" customHeight="1">
      <c r="B24" s="15"/>
      <c r="C24" s="19"/>
      <c r="E24" s="16" t="str">
        <f>INDEX(E5:N5,0,MATCH(MIN(E22:N22),E22:N22,0))</f>
        <v>Availability Management</v>
      </c>
      <c r="F24" s="11"/>
      <c r="G24" s="11"/>
      <c r="H24" s="11"/>
      <c r="I24" s="11"/>
      <c r="J24" s="11"/>
      <c r="K24" s="11"/>
      <c r="L24" s="11"/>
      <c r="M24" s="11"/>
      <c r="N24" s="11"/>
    </row>
    <row r="25" spans="2:19" ht="45" customHeight="1">
      <c r="B25" s="15"/>
      <c r="C25" s="19"/>
      <c r="E25" s="16"/>
      <c r="F25" s="11"/>
      <c r="G25" s="11"/>
      <c r="H25" s="11"/>
      <c r="I25" s="11"/>
      <c r="J25" s="11"/>
      <c r="K25" s="11"/>
      <c r="L25" s="11"/>
      <c r="M25" s="11"/>
      <c r="N25" s="11"/>
    </row>
    <row r="26" spans="2:19" ht="45" customHeight="1">
      <c r="B26" s="15"/>
      <c r="C26" s="19"/>
      <c r="E26" s="16"/>
      <c r="F26" s="11"/>
      <c r="G26" s="11"/>
      <c r="H26" s="11"/>
      <c r="I26" s="11"/>
      <c r="J26" s="11"/>
      <c r="K26" s="11"/>
      <c r="L26" s="11"/>
      <c r="M26" s="11"/>
      <c r="N26" s="11"/>
    </row>
    <row r="27" spans="2:19" ht="45" customHeight="1">
      <c r="B27" s="15"/>
      <c r="C27" s="19"/>
      <c r="E27" s="16"/>
      <c r="F27" s="11"/>
      <c r="G27" s="11"/>
      <c r="H27" s="11"/>
      <c r="I27" s="11"/>
      <c r="J27" s="11"/>
      <c r="K27" s="11"/>
      <c r="L27" s="11"/>
      <c r="M27" s="11"/>
      <c r="N27" s="11"/>
    </row>
    <row r="28" spans="2:19" ht="45" customHeight="1">
      <c r="B28" s="15"/>
      <c r="C28" s="1"/>
      <c r="E28" s="16"/>
      <c r="F28" s="11"/>
      <c r="G28" s="11"/>
      <c r="H28" s="11"/>
      <c r="I28" s="11"/>
      <c r="J28" s="11"/>
      <c r="K28" s="11"/>
      <c r="L28" s="11"/>
      <c r="M28" s="11"/>
      <c r="N28" s="11"/>
    </row>
    <row r="29" spans="2:19" ht="30" customHeight="1">
      <c r="B29" s="15"/>
      <c r="C29" s="19"/>
      <c r="E29" s="16"/>
      <c r="F29" s="11"/>
      <c r="G29" s="11"/>
      <c r="H29" s="11"/>
      <c r="I29" s="11"/>
      <c r="J29" s="11"/>
      <c r="K29" s="11"/>
      <c r="L29" s="11"/>
      <c r="M29" s="11"/>
      <c r="N29" s="11"/>
    </row>
    <row r="30" spans="2:19" ht="30" customHeight="1">
      <c r="B30" s="15"/>
      <c r="C30" s="1"/>
      <c r="E30" s="16"/>
      <c r="F30" s="11"/>
      <c r="G30" s="11"/>
      <c r="H30" s="11"/>
      <c r="I30" s="11"/>
      <c r="J30" s="11"/>
      <c r="K30" s="11"/>
      <c r="L30" s="11"/>
      <c r="M30" s="11"/>
      <c r="N30" s="11"/>
    </row>
    <row r="31" spans="2:19" ht="30" customHeight="1">
      <c r="B31" s="15"/>
      <c r="C31" s="1"/>
      <c r="E31" s="16"/>
      <c r="F31" s="11"/>
      <c r="G31" s="11"/>
      <c r="H31" s="11"/>
      <c r="I31" s="11"/>
      <c r="J31" s="11"/>
      <c r="K31" s="11"/>
      <c r="L31" s="11"/>
      <c r="M31" s="11"/>
      <c r="N31" s="11"/>
    </row>
    <row r="32" spans="2:19" ht="30" customHeight="1">
      <c r="B32" s="15"/>
      <c r="C32" s="1"/>
      <c r="E32" s="16"/>
      <c r="F32" s="11"/>
      <c r="G32" s="11"/>
      <c r="H32" s="11"/>
      <c r="I32" s="11"/>
      <c r="J32" s="11"/>
      <c r="K32" s="11"/>
      <c r="L32" s="11"/>
      <c r="M32" s="11"/>
      <c r="N32" s="11"/>
    </row>
    <row r="33" spans="2:14" ht="30" customHeight="1">
      <c r="B33" s="15"/>
      <c r="C33" s="1"/>
      <c r="E33" s="16"/>
      <c r="F33" s="11"/>
      <c r="G33" s="11"/>
      <c r="H33" s="11"/>
      <c r="I33" s="11"/>
      <c r="J33" s="11"/>
      <c r="K33" s="11"/>
      <c r="L33" s="11"/>
      <c r="M33" s="11"/>
      <c r="N33" s="11"/>
    </row>
    <row r="34" spans="2:14" ht="30" customHeight="1">
      <c r="B34" s="15"/>
      <c r="C34" s="1"/>
      <c r="E34" s="16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30" customHeight="1">
      <c r="B35" s="15"/>
      <c r="C35" s="1"/>
      <c r="E35" s="16"/>
      <c r="F35" s="11"/>
      <c r="G35" s="11"/>
      <c r="H35" s="11"/>
      <c r="I35" s="11"/>
      <c r="J35" s="11"/>
      <c r="K35" s="11"/>
      <c r="L35" s="11"/>
      <c r="M35" s="11"/>
      <c r="N35" s="11"/>
    </row>
    <row r="36" spans="2:14" ht="30" customHeight="1">
      <c r="B36" s="15"/>
      <c r="C36" s="1"/>
      <c r="E36" s="16"/>
      <c r="F36" s="11"/>
      <c r="G36" s="11"/>
      <c r="H36" s="11"/>
      <c r="I36" s="11"/>
      <c r="J36" s="11"/>
      <c r="K36" s="11"/>
      <c r="L36" s="11"/>
      <c r="M36" s="11"/>
      <c r="N36" s="11"/>
    </row>
    <row r="37" spans="2:14" ht="30" customHeight="1">
      <c r="C37" s="1"/>
      <c r="E37" s="12"/>
    </row>
    <row r="38" spans="2:14" ht="30" customHeight="1">
      <c r="C38" s="1"/>
      <c r="E38" s="12"/>
    </row>
    <row r="39" spans="2:14" ht="30" customHeight="1">
      <c r="C39" s="1"/>
      <c r="E39" s="12"/>
    </row>
    <row r="40" spans="2:14" ht="30" customHeight="1">
      <c r="C40" s="1"/>
      <c r="E40" s="13"/>
    </row>
    <row r="41" spans="2:14" ht="30" customHeight="1">
      <c r="C41" s="1"/>
      <c r="E41" s="13"/>
    </row>
    <row r="42" spans="2:14" ht="30" customHeight="1">
      <c r="C42" s="1"/>
      <c r="E42" s="13"/>
    </row>
    <row r="43" spans="2:14" ht="30" customHeight="1">
      <c r="C43" s="1"/>
      <c r="E43" s="13"/>
    </row>
    <row r="44" spans="2:14" ht="30" customHeight="1">
      <c r="E44" s="13"/>
    </row>
    <row r="45" spans="2:14" ht="30" customHeight="1">
      <c r="E45" s="13"/>
    </row>
    <row r="46" spans="2:14" ht="30" customHeight="1">
      <c r="E46" s="13"/>
    </row>
    <row r="47" spans="2:14" ht="30" customHeight="1">
      <c r="E47" s="13"/>
    </row>
    <row r="48" spans="2:14" ht="30" customHeight="1">
      <c r="E48" s="13"/>
    </row>
    <row r="49" spans="5:5" ht="30" customHeight="1">
      <c r="E49" s="13"/>
    </row>
    <row r="50" spans="5:5" ht="30" customHeight="1">
      <c r="E50" s="13"/>
    </row>
    <row r="51" spans="5:5" ht="30" customHeight="1">
      <c r="E51" s="13"/>
    </row>
    <row r="52" spans="5:5" ht="30" customHeight="1">
      <c r="E52" s="13"/>
    </row>
    <row r="53" spans="5:5" ht="30" customHeight="1">
      <c r="E53" s="13"/>
    </row>
    <row r="54" spans="5:5" ht="30" customHeight="1">
      <c r="E54" s="13"/>
    </row>
    <row r="55" spans="5:5" ht="30" customHeight="1">
      <c r="E55" s="13"/>
    </row>
    <row r="56" spans="5:5" ht="30" customHeight="1">
      <c r="E56" s="13"/>
    </row>
    <row r="57" spans="5:5" ht="30" customHeight="1">
      <c r="E57" s="13"/>
    </row>
    <row r="58" spans="5:5" ht="30" customHeight="1">
      <c r="E58" s="13"/>
    </row>
    <row r="59" spans="5:5" ht="30" customHeight="1">
      <c r="E59" s="13"/>
    </row>
    <row r="60" spans="5:5" ht="30" customHeight="1">
      <c r="E60" s="13"/>
    </row>
    <row r="61" spans="5:5" ht="30" customHeight="1">
      <c r="E61" s="13"/>
    </row>
    <row r="62" spans="5:5" ht="30" customHeight="1">
      <c r="E62" s="13"/>
    </row>
    <row r="63" spans="5:5" ht="30" customHeight="1">
      <c r="E63" s="13"/>
    </row>
    <row r="64" spans="5:5" ht="30" customHeight="1">
      <c r="E64" s="13"/>
    </row>
    <row r="65" spans="5:5" ht="30" customHeight="1">
      <c r="E65" s="13"/>
    </row>
    <row r="66" spans="5:5" ht="30" customHeight="1">
      <c r="E66" s="13"/>
    </row>
    <row r="67" spans="5:5" ht="30" customHeight="1">
      <c r="E67" s="13"/>
    </row>
    <row r="68" spans="5:5" ht="30" customHeight="1">
      <c r="E68" s="13"/>
    </row>
    <row r="69" spans="5:5" ht="30" customHeight="1">
      <c r="E69" s="13"/>
    </row>
    <row r="70" spans="5:5" ht="30" customHeight="1">
      <c r="E70" s="13"/>
    </row>
    <row r="71" spans="5:5" ht="30" customHeight="1">
      <c r="E71" s="13"/>
    </row>
    <row r="72" spans="5:5" ht="30" customHeight="1">
      <c r="E72" s="14"/>
    </row>
    <row r="73" spans="5:5" ht="30" customHeight="1">
      <c r="E73" s="14"/>
    </row>
    <row r="74" spans="5:5" ht="30" customHeight="1">
      <c r="E74" s="14"/>
    </row>
    <row r="75" spans="5:5" ht="30" customHeight="1">
      <c r="E75" s="14"/>
    </row>
    <row r="76" spans="5:5" ht="30" customHeight="1">
      <c r="E76" s="14"/>
    </row>
    <row r="77" spans="5:5" ht="30" customHeight="1"/>
    <row r="78" spans="5:5" ht="30" customHeight="1"/>
    <row r="79" spans="5:5" ht="30" customHeight="1"/>
    <row r="80" spans="5:5" ht="30" customHeight="1"/>
    <row r="81" ht="30" customHeight="1"/>
    <row r="82" ht="30" customHeight="1"/>
  </sheetData>
  <dataValidations count="2">
    <dataValidation type="list" allowBlank="1" showInputMessage="1" showErrorMessage="1" sqref="E7:N18" xr:uid="{00000000-0002-0000-0300-000000000000}">
      <formula1>$P$1:$P$6</formula1>
    </dataValidation>
    <dataValidation type="list" allowBlank="1" showInputMessage="1" showErrorMessage="1" sqref="F23:F24" xr:uid="{00000000-0002-0000-0300-000001000000}">
      <formula1>$P$2:$P$6</formula1>
    </dataValidation>
  </dataValidations>
  <pageMargins left="0.75" right="0.75" top="1" bottom="1" header="0.5" footer="0.5"/>
  <pageSetup orientation="portrait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CA12E93CCD6C4DABC8959A8CCE95FA" ma:contentTypeVersion="12" ma:contentTypeDescription="Create a new document." ma:contentTypeScope="" ma:versionID="6abab3baec9bd17958b34e81d5876e8a">
  <xsd:schema xmlns:xsd="http://www.w3.org/2001/XMLSchema" xmlns:xs="http://www.w3.org/2001/XMLSchema" xmlns:p="http://schemas.microsoft.com/office/2006/metadata/properties" xmlns:ns2="bf6de826-c1b8-4c93-af83-1a4e09542cdf" xmlns:ns3="91e2ef10-d0c8-4a69-a3bd-4f83d38c18bc" targetNamespace="http://schemas.microsoft.com/office/2006/metadata/properties" ma:root="true" ma:fieldsID="e58d6cc89224aa6bf6f0dddefef259aa" ns2:_="" ns3:_="">
    <xsd:import namespace="bf6de826-c1b8-4c93-af83-1a4e09542cdf"/>
    <xsd:import namespace="91e2ef10-d0c8-4a69-a3bd-4f83d38c1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de826-c1b8-4c93-af83-1a4e09542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e2ef10-d0c8-4a69-a3bd-4f83d38c1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FD92AD-9C1B-4E9E-9DF5-84C3879B0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CF652-ED53-4F46-9A55-27A48E4FD3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de826-c1b8-4c93-af83-1a4e09542cdf"/>
    <ds:schemaRef ds:uri="91e2ef10-d0c8-4a69-a3bd-4f83d38c1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52F812-6B36-4376-BF0E-8EA7DCFA464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381E83D-F264-4184-B1D3-939C697290F0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91e2ef10-d0c8-4a69-a3bd-4f83d38c18bc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bf6de826-c1b8-4c93-af83-1a4e09542cd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Introduction</vt:lpstr>
      <vt:lpstr>1. Capability Input</vt:lpstr>
      <vt:lpstr>2. Summary Results</vt:lpstr>
      <vt:lpstr>!Calc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2014-05-14T18:23:11Z</dcterms:created>
  <dcterms:modified xsi:type="dcterms:W3CDTF">2021-03-16T13:52:53Z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0x010100EBCA12E93CCD6C4DABC8959A8CCE95FA</vt:lpwstr>
  </property>
</Properties>
</file>